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Commercial (Projects)\02. Live Projects\OPMBUL1021 - Allianz Office Relocation\Tender - Design\Interior Design Tender Pack\"/>
    </mc:Choice>
  </mc:AlternateContent>
  <xr:revisionPtr revIDLastSave="0" documentId="13_ncr:1_{17D690AC-E9EE-4AEA-A53F-49DD370B24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me office" sheetId="3" r:id="rId1"/>
    <sheet name="Етаж -1" sheetId="8" r:id="rId2"/>
    <sheet name="Етаж Партер" sheetId="10" r:id="rId3"/>
    <sheet name="Етаж А (долен)" sheetId="7" r:id="rId4"/>
    <sheet name="Етаж Б (среден)" sheetId="9" r:id="rId5"/>
    <sheet name="Етаж В (горен)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p">#REF!</definedName>
    <definedName name="\z">#REF!</definedName>
    <definedName name="__1__123Graph_ACHART_7" hidden="1">#REF!</definedName>
    <definedName name="__1__Datasets_names_40_1_1">NA()</definedName>
    <definedName name="__10__123Graph_BDIAGR_20" hidden="1">[1]lifefcast!$B$9:$P$9</definedName>
    <definedName name="__10_ReportingIndex_41_1_1">NA()</definedName>
    <definedName name="__11__123Graph_CCHART_7" hidden="1">#REF!</definedName>
    <definedName name="__11Excel_BuiltIn_Print_Area_1_1">#REF!</definedName>
    <definedName name="__12__123Graph_CCHART_8" hidden="1">#REF!</definedName>
    <definedName name="__123Graph_A" hidden="1">[2]Zusagen!$C$21:$N$21</definedName>
    <definedName name="__123Graph_ACHART_71" hidden="1">#REF!</definedName>
    <definedName name="__123Graph_ADIAGR_222" hidden="1">#REF!</definedName>
    <definedName name="__123Graph_BCHART72" hidden="1">#REF!</definedName>
    <definedName name="__123Graph_BCHART73" hidden="1">#REF!</definedName>
    <definedName name="__123Graph_BCHART74" hidden="1">#REF!</definedName>
    <definedName name="__123Graph_BCHART82" hidden="1">#REF!</definedName>
    <definedName name="__123Graph_BCHART83" hidden="1">#REF!</definedName>
    <definedName name="__123Graph_BCHART84" hidden="1">#REF!</definedName>
    <definedName name="__123Graph_LBL_A" hidden="1">'[3]7_6'!#REF!</definedName>
    <definedName name="__123Graph_LBL_AGraph1" hidden="1">'[3]7_6'!#REF!</definedName>
    <definedName name="__123Graph_LBL_B" hidden="1">'[3]7_6'!#REF!</definedName>
    <definedName name="__123Graph_LBL_BGraph1" hidden="1">'[3]7_6'!#REF!</definedName>
    <definedName name="__12Excel_BuiltIn_Print_Area_2_1">#REF!</definedName>
    <definedName name="__13__123Graph_CDIAGR_2" hidden="1">[2]Zusagen!$C$23:$N$23</definedName>
    <definedName name="__14__123Graph_DCHART_8" hidden="1">#REF!</definedName>
    <definedName name="__15__123Graph_DDIAGR_2" hidden="1">[2]Zusagen!$C$24:$N$24</definedName>
    <definedName name="__16__123Graph_EDIAGR_2" hidden="1">[2]Zusagen!$C$25:$N$25</definedName>
    <definedName name="__17__123Graph_LBL_ACHART_7" hidden="1">#REF!</definedName>
    <definedName name="__18__123Graph_LBL_ADIAGR_22" hidden="1">#REF!</definedName>
    <definedName name="__19__123Graph_LBL_BCHART_7" hidden="1">#REF!</definedName>
    <definedName name="__2__123Graph_ADIAGR_19" hidden="1">[1]lifefcast!$B$5:$P$5</definedName>
    <definedName name="__2__Datasets_names_41_1_1">NA()</definedName>
    <definedName name="__20__123Graph_LBL_BCHART_8" hidden="1">#REF!</definedName>
    <definedName name="__21__123Graph_LBL_CCHART_7" hidden="1">#REF!</definedName>
    <definedName name="__22__123Graph_LBL_CCHART_8" hidden="1">#REF!</definedName>
    <definedName name="__23__123Graph_LBL_DCHART_8" hidden="1">#REF!</definedName>
    <definedName name="__24__123Graph_XCHART_8" hidden="1">#REF!</definedName>
    <definedName name="__25__123Graph_XDIAGR_2" hidden="1">[2]Zusagen!$C$20:$N$20</definedName>
    <definedName name="__26__123Graph_XDIAGR_20" hidden="1">[1]lifefcast!$B$3:$P$3</definedName>
    <definedName name="__3__123Graph_ADIAGR_2" hidden="1">[2]Zusagen!$C$21:$N$21</definedName>
    <definedName name="__3__sDatasets_40_1_1">NA()</definedName>
    <definedName name="__4__123Graph_ADIAGR_20" hidden="1">[1]lifefcast!$B$8:$P$8</definedName>
    <definedName name="__4__sDatasets_41_1_1">NA()</definedName>
    <definedName name="__5__123Graph_ADIAGR_22" hidden="1">#REF!</definedName>
    <definedName name="__5__TermStructuresNamesVector_40_1_1">NA()</definedName>
    <definedName name="__6__123Graph_BCHART_7" hidden="1">#REF!</definedName>
    <definedName name="__6__TermStructuresNamesVector_41_1_1">NA()</definedName>
    <definedName name="__7__123Graph_BCHART_8" hidden="1">#REF!</definedName>
    <definedName name="__7_DiscountingMethodIndex_40_1_1">NA()</definedName>
    <definedName name="__8__123Graph_BDIAGR_19" hidden="1">[1]lifefcast!$B$6:$P$6</definedName>
    <definedName name="__8_DiscountingMethodIndex_41_1_1">NA()</definedName>
    <definedName name="__9__123Graph_BDIAGR_2" hidden="1">[2]Zusagen!$C$22:$N$22</definedName>
    <definedName name="__9_ReportingIndex_40_1_1">NA()</definedName>
    <definedName name="__asdasd" hidden="1">#REF!</definedName>
    <definedName name="__ConsolidationTabs">#REF!</definedName>
    <definedName name="__CountryList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Datasetsnames">#N/A</definedName>
    <definedName name="__DiscountingMethodChoices">#REF!</definedName>
    <definedName name="__EEAconsoexWPUF">#REF!</definedName>
    <definedName name="__EEAConsoUF">#REF!</definedName>
    <definedName name="__groupdatasets">OFFSET(#REF!,0,0,1,#REF!)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GroupReportingCurrency">#REF!</definedName>
    <definedName name="__GroupSizeUnit" localSheetId="1">IF(MID(__GroupReportingCurrency,1,1)="M",1,1000)</definedName>
    <definedName name="__GroupSizeUnit" localSheetId="3">IF(MID(__GroupReportingCurrency,1,1)="M",1,1000)</definedName>
    <definedName name="__GroupSizeUnit" localSheetId="4">IF(MID(__GroupReportingCurrency,1,1)="M",1,1000)</definedName>
    <definedName name="__GroupSizeUnit" localSheetId="2">IF(MID(__GroupReportingCurrency,1,1)="M",1,1000)</definedName>
    <definedName name="__GroupSizeUnit">IF(MID(__GroupReportingCurrency,1,1)="M",1,1000)</definedName>
    <definedName name="__GroupSpreadsheetModel">#REF!</definedName>
    <definedName name="__i18n">'[4]0. Language'!$F$93</definedName>
    <definedName name="__i18n_2">'[5]0.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'[6]0. Language'!$F$93</definedName>
    <definedName name="__ieeaconexdatasets" localSheetId="1">OFFSET(#REF!,0,0,1,MAX(1,_nDSGEEAconex))</definedName>
    <definedName name="__ieeaconexdatasets" localSheetId="3">OFFSET(#REF!,0,0,1,MAX(1,_nDSGEEAconex))</definedName>
    <definedName name="__ieeaconexdatasets" localSheetId="4">OFFSET(#REF!,0,0,1,MAX(1,_nDSGEEAconex))</definedName>
    <definedName name="__ieeaconexdatasets" localSheetId="2">OFFSET(#REF!,0,0,1,MAX(1,_nDSGEEAconex))</definedName>
    <definedName name="__ieeaconexdatasets">OFFSET(#REF!,0,0,1,MAX(1,_nDSGEEAconex))</definedName>
    <definedName name="__ieeaconsodatasets" localSheetId="1">OFFSET(#REF!,0,0,1,MAX(1,_nDSGEEAconso))</definedName>
    <definedName name="__ieeaconsodatasets" localSheetId="3">OFFSET(#REF!,0,0,1,MAX(1,_nDSGEEAconso))</definedName>
    <definedName name="__ieeaconsodatasets" localSheetId="4">OFFSET(#REF!,0,0,1,MAX(1,_nDSGEEAconso))</definedName>
    <definedName name="__ieeaconsodatasets" localSheetId="2">OFFSET(#REF!,0,0,1,MAX(1,_nDSGEEAconso))</definedName>
    <definedName name="__ieeaconsodatasets">OFFSET(#REF!,0,0,1,MAX(1,_nDSGEEAconso))</definedName>
    <definedName name="__iLang">'[4]0. Language'!$D$2</definedName>
    <definedName name="__iLang_2">'[5]0.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'[6]0. Language'!$D$2</definedName>
    <definedName name="__IM_CountryList">'[7]IMG.Internal Data'!$B$19:$B$50</definedName>
    <definedName name="__IM_ReportingChoices">'[7]IMG.Internal Data'!$B$5:$B$6</definedName>
    <definedName name="__IM_ReportingCurrencyChoices">'[7]IMG.Internal Data'!$B$17:$B$18</definedName>
    <definedName name="__IM_ReportingDateChoices">'[7]IMG.Internal Data'!$B$14:$B$15</definedName>
    <definedName name="__IM_spreadsheetModel">'[7]IMG.Internal Data'!$B$3</definedName>
    <definedName name="__IM_TypeOfInstitutionChoices">'[7]IMG.Internal Data'!$B$8:$B$12</definedName>
    <definedName name="__iwwconsodatasets" localSheetId="1">OFFSET(#REF!,0,0,1,MAX(1,_nDSGwwconso))</definedName>
    <definedName name="__iwwconsodatasets" localSheetId="3">OFFSET(#REF!,0,0,1,MAX(1,_nDSGwwconso))</definedName>
    <definedName name="__iwwconsodatasets" localSheetId="4">OFFSET(#REF!,0,0,1,MAX(1,_nDSGwwconso))</definedName>
    <definedName name="__iwwconsodatasets" localSheetId="2">OFFSET(#REF!,0,0,1,MAX(1,_nDSGwwconso))</definedName>
    <definedName name="__iwwconsodatasets">OFFSET(#REF!,0,0,1,MAX(1,_nDSGwwconso))</definedName>
    <definedName name="__LOB2" localSheetId="1" hidden="1">{#N/A,#N/A,FALSE,"Aging Summary";#N/A,#N/A,FALSE,"Ratio Analysis";#N/A,#N/A,FALSE,"Test 120 Day Accts";#N/A,#N/A,FALSE,"Tickmarks"}</definedName>
    <definedName name="__LOB2" localSheetId="3" hidden="1">{#N/A,#N/A,FALSE,"Aging Summary";#N/A,#N/A,FALSE,"Ratio Analysis";#N/A,#N/A,FALSE,"Test 120 Day Accts";#N/A,#N/A,FALSE,"Tickmarks"}</definedName>
    <definedName name="__LOB2" localSheetId="4" hidden="1">{#N/A,#N/A,FALSE,"Aging Summary";#N/A,#N/A,FALSE,"Ratio Analysis";#N/A,#N/A,FALSE,"Test 120 Day Accts";#N/A,#N/A,FALSE,"Tickmarks"}</definedName>
    <definedName name="__LOB2" localSheetId="2" hidden="1">{#N/A,#N/A,FALSE,"Aging Summary";#N/A,#N/A,FALSE,"Ratio Analysis";#N/A,#N/A,FALSE,"Test 120 Day Accts";#N/A,#N/A,FALSE,"Tickmarks"}</definedName>
    <definedName name="__LOB2" hidden="1">{#N/A,#N/A,FALSE,"Aging Summary";#N/A,#N/A,FALSE,"Ratio Analysis";#N/A,#N/A,FALSE,"Test 120 Day Accts";#N/A,#N/A,FALSE,"Tickmarks"}</definedName>
    <definedName name="__nDataset">#REF!</definedName>
    <definedName name="__nDatasets">#REF!</definedName>
    <definedName name="__No">#REF!</definedName>
    <definedName name="__patchdata">[8]Patch!$A$14</definedName>
    <definedName name="__ReportingChoices">#REF!</definedName>
    <definedName name="__ReportingCurrency">#REF!</definedName>
    <definedName name="__ReportingCurrencyChoices">#REF!</definedName>
    <definedName name="__RMCalculation">#REF!</definedName>
    <definedName name="__SCRConfidenceFactor">#REF!</definedName>
    <definedName name="__sDatasets" localSheetId="1">OFFSET(#REF!,0,0,__nDatasets,1)</definedName>
    <definedName name="__sDatasets" localSheetId="3">OFFSET(#REF!,0,0,__nDatasets,1)</definedName>
    <definedName name="__sDatasets" localSheetId="4">OFFSET(#REF!,0,0,__nDatasets,1)</definedName>
    <definedName name="__sDatasets" localSheetId="2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>#N/A</definedName>
    <definedName name="__sDatasets_4_1_3">#N/A</definedName>
    <definedName name="__sDatasets_4_1_4">#N/A</definedName>
    <definedName name="__sDatasets_4_1_6">#N/A</definedName>
    <definedName name="__sDatasets_4_1_7">#N/A</definedName>
    <definedName name="__sDatasets_4_2">NA()</definedName>
    <definedName name="__sDatasets_4_3">NA()</definedName>
    <definedName name="__sDatasets_4_4">#N/A</definedName>
    <definedName name="__sDatasets_4_6">OFFSET('[9]0. Internal data'!$B$114,0,0,#NAME?,1)</definedName>
    <definedName name="__sDatasets_4_7">#N/A</definedName>
    <definedName name="__sDatasets_40">NA()</definedName>
    <definedName name="__sDatasets_40_1">OFFSET('[9]0. Internal data'!$B$114,0,0,#NAME?,1)</definedName>
    <definedName name="__sDatasets_40_1_1">NA()</definedName>
    <definedName name="__sDatasets_40_1_2">#N/A</definedName>
    <definedName name="__sDatasets_40_1_3">#N/A</definedName>
    <definedName name="__sDatasets_40_1_4">#N/A</definedName>
    <definedName name="__sDatasets_40_1_6">#N/A</definedName>
    <definedName name="__sDatasets_40_1_7">#N/A</definedName>
    <definedName name="__sDatasets_41">NA()</definedName>
    <definedName name="__sDatasets_41_1" localSheetId="1">OFFSET('[9]0. Internal data'!$B$114,0,0,__nDatasets,1)</definedName>
    <definedName name="__sDatasets_41_1" localSheetId="3">OFFSET('[9]0. Internal data'!$B$114,0,0,__nDatasets,1)</definedName>
    <definedName name="__sDatasets_41_1" localSheetId="4">OFFSET('[9]0. Internal data'!$B$114,0,0,__nDatasets,1)</definedName>
    <definedName name="__sDatasets_41_1" localSheetId="2">OFFSET('[9]0. Internal data'!$B$114,0,0,__nDatasets,1)</definedName>
    <definedName name="__sDatasets_41_1">OFFSET('[9]0. Internal data'!$B$114,0,0,__nDatasets,1)</definedName>
    <definedName name="__sDatasets_41_1_1">NA()</definedName>
    <definedName name="__sDatasets_41_1_2">#N/A</definedName>
    <definedName name="__sDatasets_41_1_3">#N/A</definedName>
    <definedName name="__sDatasets_41_1_4">#N/A</definedName>
    <definedName name="__sDatasets_41_1_6">#N/A</definedName>
    <definedName name="__sDatasets_41_1_7">#N/A</definedName>
    <definedName name="__SizeUnit" localSheetId="1">IF(MID(ReportingCurrency,1,1)="M",1,1000)</definedName>
    <definedName name="__SizeUnit" localSheetId="3">IF(MID(ReportingCurrency,1,1)="M",1,1000)</definedName>
    <definedName name="__SizeUnit" localSheetId="4">IF(MID(ReportingCurrency,1,1)="M",1,1000)</definedName>
    <definedName name="__SizeUnit" localSheetId="2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ermStructuresNames">#REF!</definedName>
    <definedName name="__TermStructuresNamesVector" localSheetId="1">TRANSPOSE(__TermStructuresNames)</definedName>
    <definedName name="__TermStructuresNamesVector" localSheetId="3">TRANSPOSE(__TermStructuresNames)</definedName>
    <definedName name="__TermStructuresNamesVector" localSheetId="4">TRANSPOSE(__TermStructuresNames)</definedName>
    <definedName name="__TermStructuresNamesVector" localSheetId="2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>#N/A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>#N/A</definedName>
    <definedName name="__TermStructuresNamesVector_41_1_3">#N/A</definedName>
    <definedName name="__TermStructuresNamesVector_41_1_4">#N/A</definedName>
    <definedName name="__TermStructuresNamesVector_41_1_6">#N/A</definedName>
    <definedName name="__TermStructuresNamesVector_41_1_7">#N/A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WWConsoUF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123Graph_ACHART_7" hidden="1">#REF!</definedName>
    <definedName name="_1__Datasets_names_40_1_1">NA()</definedName>
    <definedName name="_1_1">#REF!</definedName>
    <definedName name="_10__123Graph_BCHART_7" hidden="1">#REF!</definedName>
    <definedName name="_10__123Graph_BDIAGR_20" hidden="1">[1]lifefcast!$B$9:$P$9</definedName>
    <definedName name="_10__123Graph_CCHART_8" hidden="1">#REF!</definedName>
    <definedName name="_10_ReportingIndex_41_1_1">NA()</definedName>
    <definedName name="_11__123Graph_CCHART_7" hidden="1">#REF!</definedName>
    <definedName name="_11__123Graph_DCHART_8" hidden="1">#REF!</definedName>
    <definedName name="_11Excel_BuiltIn_Print_Area_1_1">#REF!</definedName>
    <definedName name="_12__123Graph_BCHART_8" hidden="1">#REF!</definedName>
    <definedName name="_12__123Graph_CCHART_8" hidden="1">#REF!</definedName>
    <definedName name="_12__123Graph_LBL_ACHART_7" hidden="1">#REF!</definedName>
    <definedName name="_12Excel_BuiltIn_Print_Area_1_1">#REF!</definedName>
    <definedName name="_12Excel_BuiltIn_Print_Area_2_1">#REF!</definedName>
    <definedName name="_13__123Graph_BDIAGR_19" hidden="1">[1]lifefcast!$B$6:$P$6</definedName>
    <definedName name="_13__123Graph_CDIAGR_2" hidden="1">[2]Zusagen!$C$23:$N$23</definedName>
    <definedName name="_13__123Graph_LBL_ADIAGR_22" hidden="1">#REF!</definedName>
    <definedName name="_13Excel_BuiltIn_Print_Area_3_1">#REF!</definedName>
    <definedName name="_14__123Graph_DCHART_8" hidden="1">#REF!</definedName>
    <definedName name="_14__123Graph_LBL_BCHART_7" hidden="1">#REF!</definedName>
    <definedName name="_14Excel_BuiltIn_Print_Area_2_1">#REF!</definedName>
    <definedName name="_14Excel_BuiltIn_Print_Area_4_1">#REF!</definedName>
    <definedName name="_15__123Graph_BDIAGR_2" hidden="1">[2]Zusagen!$C$22:$N$22</definedName>
    <definedName name="_15__123Graph_DDIAGR_2" hidden="1">[2]Zusagen!$C$24:$N$24</definedName>
    <definedName name="_15__123Graph_LBL_BCHART_8" hidden="1">#REF!</definedName>
    <definedName name="_15Excel_BuiltIn_Print_Area_5_1">#REF!</definedName>
    <definedName name="_16__123Graph_BDIAGR_20" hidden="1">[1]lifefcast!$B$9:$P$9</definedName>
    <definedName name="_16__123Graph_EDIAGR_2" hidden="1">[2]Zusagen!$C$25:$N$25</definedName>
    <definedName name="_16__123Graph_LBL_CCHART_7" hidden="1">#REF!</definedName>
    <definedName name="_16Excel_BuiltIn_Print_Area_2_1_1_1">#REF!</definedName>
    <definedName name="_16Excel_BuiltIn_Print_Area_3_1">#REF!</definedName>
    <definedName name="_16Excel_BuiltIn_Print_Area_6_1">#REF!</definedName>
    <definedName name="_17__123Graph_LBL_ACHART_7" hidden="1">#REF!</definedName>
    <definedName name="_17__123Graph_LBL_CCHART_8" hidden="1">#REF!</definedName>
    <definedName name="_17Excel_BuiltIn_Print_Area_3_1">#REF!</definedName>
    <definedName name="_17Excel_BuiltIn_Print_Area_7_1">#REF!</definedName>
    <definedName name="_18__123Graph_CCHART_7" hidden="1">#REF!</definedName>
    <definedName name="_18__123Graph_LBL_ADIAGR_22" hidden="1">#REF!</definedName>
    <definedName name="_18__123Graph_LBL_DCHART_8" hidden="1">#REF!</definedName>
    <definedName name="_18Excel_BuiltIn_Print_Area_4_1">#REF!</definedName>
    <definedName name="_18Excel_BuiltIn_Print_Area_8_1">#REF!</definedName>
    <definedName name="_19__123Graph_LBL_BCHART_7" hidden="1">#REF!</definedName>
    <definedName name="_19__123Graph_XCHART_8" hidden="1">#REF!</definedName>
    <definedName name="_19Scope_40_1_1">NA()</definedName>
    <definedName name="_1Excel_BuiltIn_Print_Area_1_1">#REF!</definedName>
    <definedName name="_2__123Graph_ACHART_7" hidden="1">#REF!</definedName>
    <definedName name="_2__123Graph_ADIAGR_19" hidden="1">[1]lifefcast!$B$5:$P$5</definedName>
    <definedName name="_2__Datasets_names_41_1_1">NA()</definedName>
    <definedName name="_2_2">#REF!</definedName>
    <definedName name="_20__123Graph_CCHART_8" hidden="1">#REF!</definedName>
    <definedName name="_20__123Graph_LBL_BCHART_8" hidden="1">#REF!</definedName>
    <definedName name="_20__123Graph_XDIAGR_20" hidden="1">[1]lifefcast!$B$3:$P$3</definedName>
    <definedName name="_20Excel_BuiltIn_Print_Area_5_1">#REF!</definedName>
    <definedName name="_20Scope_41_1_1">NA()</definedName>
    <definedName name="_21__123Graph_LBL_CCHART_7" hidden="1">#REF!</definedName>
    <definedName name="_21_1.2">#N/A</definedName>
    <definedName name="_21Excel_BuiltIn_Print_Area_3_1_1_1">#REF!</definedName>
    <definedName name="_22__123Graph_CDIAGR_2" hidden="1">[2]Zusagen!$C$23:$N$23</definedName>
    <definedName name="_22__123Graph_LBL_CCHART_8" hidden="1">#REF!</definedName>
    <definedName name="_22_2.1">#N/A</definedName>
    <definedName name="_22Excel_BuiltIn_Print_Area_4_1">#REF!</definedName>
    <definedName name="_22Excel_BuiltIn_Print_Area_6_1">#REF!</definedName>
    <definedName name="_23__123Graph_LBL_DCHART_8" hidden="1">#REF!</definedName>
    <definedName name="_23_2.2">#N/A</definedName>
    <definedName name="_24__123Graph_DCHART_8" hidden="1">#REF!</definedName>
    <definedName name="_24__123Graph_XCHART_8" hidden="1">#REF!</definedName>
    <definedName name="_24_3.1">#N/A</definedName>
    <definedName name="_24Excel_BuiltIn_Print_Area_7_1">#REF!</definedName>
    <definedName name="_25__123Graph_XDIAGR_2" hidden="1">[2]Zusagen!$C$20:$N$20</definedName>
    <definedName name="_25_3.2">#N/A</definedName>
    <definedName name="_26__123Graph_DDIAGR_2" hidden="1">[2]Zusagen!$C$24:$N$24</definedName>
    <definedName name="_26__123Graph_XDIAGR_20" hidden="1">[1]lifefcast!$B$3:$P$3</definedName>
    <definedName name="_26Excel_BuiltIn_Print_Area_4_1_1_1">#REF!</definedName>
    <definedName name="_26Excel_BuiltIn_Print_Area_8_1">#REF!</definedName>
    <definedName name="_27Excel_BuiltIn_Print_Area_5_1">#REF!</definedName>
    <definedName name="_27Scope_40_1_1">NA()</definedName>
    <definedName name="_28__123Graph_EDIAGR_2" hidden="1">[2]Zusagen!$C$25:$N$25</definedName>
    <definedName name="_28Scope_41_1_1">NA()</definedName>
    <definedName name="_2Excel_BuiltIn_Print_Area_2_1">#REF!</definedName>
    <definedName name="_3__123Graph_ADIAGR_19" hidden="1">[1]lifefcast!$B$5:$P$5</definedName>
    <definedName name="_3__123Graph_ADIAGR_2" hidden="1">[2]Zusagen!$C$21:$N$21</definedName>
    <definedName name="_3__123Graph_ADIAGR_20" hidden="1">[1]lifefcast!$B$8:$P$8</definedName>
    <definedName name="_3__sDatasets_40_1_1">NA()</definedName>
    <definedName name="_3_3">#REF!</definedName>
    <definedName name="_30__123Graph_LBL_ACHART_7" hidden="1">#REF!</definedName>
    <definedName name="_31Excel_BuiltIn_Print_Area_5_1_1_1">#REF!</definedName>
    <definedName name="_32__123Graph_LBL_ADIAGR_22" hidden="1">#REF!</definedName>
    <definedName name="_33Excel_BuiltIn_Print_Area_5_1_1_1_1">#REF!</definedName>
    <definedName name="_34__123Graph_LBL_BCHART_7" hidden="1">#REF!</definedName>
    <definedName name="_34Excel_BuiltIn_Print_Area_6_1">#REF!</definedName>
    <definedName name="_36__123Graph_LBL_BCHART_8" hidden="1">#REF!</definedName>
    <definedName name="_38__123Graph_LBL_CCHART_7" hidden="1">#REF!</definedName>
    <definedName name="_38Excel_BuiltIn_Print_Area_6_1_1_1">#REF!</definedName>
    <definedName name="_39Excel_BuiltIn_Print_Area_7_1">#REF!</definedName>
    <definedName name="_3Excel_BuiltIn_Print_Area_3_1">#REF!</definedName>
    <definedName name="_4__123Graph_ADIAGR_20" hidden="1">[1]lifefcast!$B$8:$P$8</definedName>
    <definedName name="_4__123Graph_ADIAGR_22" hidden="1">#REF!</definedName>
    <definedName name="_4__sDatasets_41_1_1">NA()</definedName>
    <definedName name="_4_4">#REF!</definedName>
    <definedName name="_40__123Graph_LBL_CCHART_8" hidden="1">#REF!</definedName>
    <definedName name="_42__123Graph_LBL_DCHART_8" hidden="1">#REF!</definedName>
    <definedName name="_43Excel_BuiltIn_Print_Area_7_1_1_1">#REF!</definedName>
    <definedName name="_44__123Graph_XCHART_8" hidden="1">#REF!</definedName>
    <definedName name="_44Excel_BuiltIn_Print_Area_8_1">#REF!</definedName>
    <definedName name="_46__123Graph_XDIAGR_2" hidden="1">[2]Zusagen!$C$20:$N$20</definedName>
    <definedName name="_47__123Graph_XDIAGR_20" hidden="1">[1]lifefcast!$B$3:$P$3</definedName>
    <definedName name="_48Excel_BuiltIn_Print_Area_8_1_1_1">#REF!</definedName>
    <definedName name="_4Excel_BuiltIn_Print_Area_4_1">#REF!</definedName>
    <definedName name="_5__123Graph_ADIAGR_2" hidden="1">[2]Zusagen!$C$21:$N$21</definedName>
    <definedName name="_5__123Graph_ADIAGR_22" hidden="1">#REF!</definedName>
    <definedName name="_5__123Graph_BCHART_7" hidden="1">#REF!</definedName>
    <definedName name="_5__TermStructuresNamesVector_40_1_1">NA()</definedName>
    <definedName name="_5_5">#REF!</definedName>
    <definedName name="_50Excel_BuiltIn_Print_Area_8_1_1_1_1">#REF!</definedName>
    <definedName name="_54Excel_BuiltIn_Print_Area_9_1">#REF!</definedName>
    <definedName name="_55Scope_40_1_1">NA()</definedName>
    <definedName name="_56Scope_41_1_1">NA()</definedName>
    <definedName name="_5Excel_BuiltIn_Print_Area_5_1">#REF!</definedName>
    <definedName name="_6__123Graph_ADIAGR_20" hidden="1">[1]lifefcast!$B$8:$P$8</definedName>
    <definedName name="_6__123Graph_BCHART_7" hidden="1">#REF!</definedName>
    <definedName name="_6__123Graph_BCHART_8" hidden="1">#REF!</definedName>
    <definedName name="_6__TermStructuresNamesVector_41_1_1">NA()</definedName>
    <definedName name="_6_6">#REF!</definedName>
    <definedName name="_6Excel_BuiltIn_Print_Area_6_1">#REF!</definedName>
    <definedName name="_7__123Graph_BCHART_8" hidden="1">#REF!</definedName>
    <definedName name="_7__123Graph_BDIAGR_19" hidden="1">[1]lifefcast!$B$6:$P$6</definedName>
    <definedName name="_7_7">#REF!</definedName>
    <definedName name="_7_DiscountingMethodIndex_40_1_1">NA()</definedName>
    <definedName name="_7Excel_BuiltIn_Print_Area_7_1">#REF!</definedName>
    <definedName name="_8__123Graph_ADIAGR_22" hidden="1">#REF!</definedName>
    <definedName name="_8__123Graph_BDIAGR_19" hidden="1">[1]lifefcast!$B$6:$P$6</definedName>
    <definedName name="_8__123Graph_BDIAGR_20" hidden="1">[1]lifefcast!$B$9:$P$9</definedName>
    <definedName name="_8_8">#REF!</definedName>
    <definedName name="_8_DiscountingMethodIndex_41_1_1">NA()</definedName>
    <definedName name="_8Excel_BuiltIn_Print_Area_8_1">#REF!</definedName>
    <definedName name="_9__123Graph_BDIAGR_2" hidden="1">[2]Zusagen!$C$22:$N$22</definedName>
    <definedName name="_9__123Graph_CCHART_7" hidden="1">#REF!</definedName>
    <definedName name="_9_ReportingIndex_40_1_1">NA()</definedName>
    <definedName name="_AMO_UniqueIdentifier" hidden="1">"'a10011c3-4b0f-4eeb-a72e-26e7593c5550'"</definedName>
    <definedName name="_clsh">#REF!</definedName>
    <definedName name="_CountryCode" localSheetId="1">IF(HomeSupervisor&lt;&gt;"",OFFSET(__CountryCodes,_CountryIndex-1,0,1,1),"")</definedName>
    <definedName name="_CountryCode" localSheetId="3">IF(HomeSupervisor&lt;&gt;"",OFFSET(__CountryCodes,_CountryIndex-1,0,1,1),"")</definedName>
    <definedName name="_CountryCode" localSheetId="4">IF(HomeSupervisor&lt;&gt;"",OFFSET(__CountryCodes,_CountryIndex-1,0,1,1),"")</definedName>
    <definedName name="_CountryCode" localSheetId="2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CTR5">[10]Intro!$G$19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scountingMethodIndex" localSheetId="1">MATCH( __DiscountingMethodLabel,__DiscountingMethodChoices,0)</definedName>
    <definedName name="_DiscountingMethodIndex" localSheetId="3">MATCH( __DiscountingMethodLabel,__DiscountingMethodChoices,0)</definedName>
    <definedName name="_DiscountingMethodIndex" localSheetId="4">MATCH( __DiscountingMethodLabel,__DiscountingMethodChoices,0)</definedName>
    <definedName name="_DiscountingMethodIndex" localSheetId="2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">MATCH(__DiscountingMethodLabel,__DiscountingMethodChoices,0)</definedName>
    <definedName name="_DiscountingMethodIndex_40_1_7" localSheetId="3">MATCH(__DiscountingMethodLabel,__DiscountingMethodChoices,0)</definedName>
    <definedName name="_DiscountingMethodIndex_40_1_7" localSheetId="4">MATCH(__DiscountingMethodLabel,__DiscountingMethodChoices,0)</definedName>
    <definedName name="_DiscountingMethodIndex_40_1_7" localSheetId="2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">MATCH(__DiscountingMethodLabel,__DiscountingMethodChoices,0)</definedName>
    <definedName name="_DiscountingMethodIndex_41_1_2" localSheetId="3">MATCH(__DiscountingMethodLabel,__DiscountingMethodChoices,0)</definedName>
    <definedName name="_DiscountingMethodIndex_41_1_2" localSheetId="4">MATCH(__DiscountingMethodLabel,__DiscountingMethodChoices,0)</definedName>
    <definedName name="_DiscountingMethodIndex_41_1_2" localSheetId="2">MATCH(__DiscountingMethodLabel,__DiscountingMethodChoices,0)</definedName>
    <definedName name="_DiscountingMethodIndex_41_1_2">MATCH(__DiscountingMethodLabel,__DiscountingMethodChoices,0)</definedName>
    <definedName name="_DiscountingMethodIndex_41_1_3" localSheetId="1">MATCH(__DiscountingMethodLabel,__DiscountingMethodChoices,0)</definedName>
    <definedName name="_DiscountingMethodIndex_41_1_3" localSheetId="3">MATCH(__DiscountingMethodLabel,__DiscountingMethodChoices,0)</definedName>
    <definedName name="_DiscountingMethodIndex_41_1_3" localSheetId="4">MATCH(__DiscountingMethodLabel,__DiscountingMethodChoices,0)</definedName>
    <definedName name="_DiscountingMethodIndex_41_1_3" localSheetId="2">MATCH(__DiscountingMethodLabel,__DiscountingMethodChoices,0)</definedName>
    <definedName name="_DiscountingMethodIndex_41_1_3">MATCH(__DiscountingMethodLabel,__DiscountingMethodChoices,0)</definedName>
    <definedName name="_DiscountingMethodIndex_41_1_4" localSheetId="1">MATCH(__DiscountingMethodLabel,__DiscountingMethodChoices,0)</definedName>
    <definedName name="_DiscountingMethodIndex_41_1_4" localSheetId="3">MATCH(__DiscountingMethodLabel,__DiscountingMethodChoices,0)</definedName>
    <definedName name="_DiscountingMethodIndex_41_1_4" localSheetId="4">MATCH(__DiscountingMethodLabel,__DiscountingMethodChoices,0)</definedName>
    <definedName name="_DiscountingMethodIndex_41_1_4" localSheetId="2">MATCH(__DiscountingMethodLabel,__DiscountingMethodChoices,0)</definedName>
    <definedName name="_DiscountingMethodIndex_41_1_4">MATCH(__DiscountingMethodLabel,__DiscountingMethodChoices,0)</definedName>
    <definedName name="_DiscountingMethodIndex_41_1_6" localSheetId="1">MATCH(__DiscountingMethodLabel,__DiscountingMethodChoices,0)</definedName>
    <definedName name="_DiscountingMethodIndex_41_1_6" localSheetId="3">MATCH(__DiscountingMethodLabel,__DiscountingMethodChoices,0)</definedName>
    <definedName name="_DiscountingMethodIndex_41_1_6" localSheetId="4">MATCH(__DiscountingMethodLabel,__DiscountingMethodChoices,0)</definedName>
    <definedName name="_DiscountingMethodIndex_41_1_6" localSheetId="2">MATCH(__DiscountingMethodLabel,__DiscountingMethodChoices,0)</definedName>
    <definedName name="_DiscountingMethodIndex_41_1_6">MATCH(__DiscountingMethodLabel,__DiscountingMethodChoices,0)</definedName>
    <definedName name="_DiscountingMethodIndex_41_1_7" localSheetId="1">MATCH(__DiscountingMethodLabel,__DiscountingMethodChoices,0)</definedName>
    <definedName name="_DiscountingMethodIndex_41_1_7" localSheetId="3">MATCH(__DiscountingMethodLabel,__DiscountingMethodChoices,0)</definedName>
    <definedName name="_DiscountingMethodIndex_41_1_7" localSheetId="4">MATCH(__DiscountingMethodLabel,__DiscountingMethodChoices,0)</definedName>
    <definedName name="_DiscountingMethodIndex_41_1_7" localSheetId="2">MATCH(__DiscountingMethodLabel,__DiscountingMethodChoices,0)</definedName>
    <definedName name="_DiscountingMethodIndex_41_1_7">MATCH(__DiscountingMethodLabel,__DiscountingMethodChoices,0)</definedName>
    <definedName name="_Fill" hidden="1">#REF!</definedName>
    <definedName name="_xlnm._FilterDatabase" localSheetId="3" hidden="1">'Етаж А (долен)'!$A$1:$M$88</definedName>
    <definedName name="_xlnm._FilterDatabase" localSheetId="4" hidden="1">'Етаж Б (среден)'!$A$1:$M$58</definedName>
    <definedName name="_xlnm._FilterDatabase" localSheetId="5" hidden="1">'Етаж В (горен)'!$A$1:$M$80</definedName>
    <definedName name="_GroupReply">#REF!</definedName>
    <definedName name="_iLang">#REF!</definedName>
    <definedName name="_Key1" hidden="1">#REF!</definedName>
    <definedName name="_MRS39">[11]Liste!$A$11:$A$13</definedName>
    <definedName name="_nDSGEEAconex">#REF!</definedName>
    <definedName name="_nDSGEEAconso">#REF!</definedName>
    <definedName name="_nDSGwwconso">#REF!</definedName>
    <definedName name="_new1" hidden="1">#REF!</definedName>
    <definedName name="_Order1" hidden="1">255</definedName>
    <definedName name="_OV">#REF!</definedName>
    <definedName name="_OV_ZB">#REF!</definedName>
    <definedName name="_p">#REF!</definedName>
    <definedName name="_p_7">#REF!</definedName>
    <definedName name="_pid1">#REF!</definedName>
    <definedName name="_pid12">#REF!</definedName>
    <definedName name="_qqq1" hidden="1">#REF!</definedName>
    <definedName name="_ReportingIndex" localSheetId="1">MATCH(__ReportingLabel,__ReportingChoices,0)</definedName>
    <definedName name="_ReportingIndex" localSheetId="3">MATCH(__ReportingLabel,__ReportingChoices,0)</definedName>
    <definedName name="_ReportingIndex" localSheetId="4">MATCH(__ReportingLabel,__ReportingChoices,0)</definedName>
    <definedName name="_ReportingIndex" localSheetId="2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>#N/A</definedName>
    <definedName name="_ReportingIndex_41">NA()</definedName>
    <definedName name="_ReportingIndex_41_1">#N/A</definedName>
    <definedName name="_ReportingIndex_41_1_1">NA()</definedName>
    <definedName name="_ReportingIndex_41_1_2">#N/A</definedName>
    <definedName name="_ReportingIndex_41_1_3">#N/A</definedName>
    <definedName name="_ReportingIndex_41_1_4">#N/A</definedName>
    <definedName name="_ReportingIndex_41_1_6">#N/A</definedName>
    <definedName name="_ReportingIndex_41_1_7">#N/A</definedName>
    <definedName name="_sDatasets_40_2">#N/A</definedName>
    <definedName name="_SoloReply">#REF!</definedName>
    <definedName name="_Sort" hidden="1">#REF!</definedName>
    <definedName name="_sss" hidden="1">#REF!</definedName>
    <definedName name="_TS_">#REF!</definedName>
    <definedName name="_z">#REF!</definedName>
    <definedName name="_z_7">#REF!</definedName>
    <definedName name="¸">[12]Naslovni!$C$7</definedName>
    <definedName name="a" hidden="1">#REF!</definedName>
    <definedName name="a11_vrsta_ulaganja">[13]sifrarnici!$BB$2:$BB$4</definedName>
    <definedName name="a1vrsta_ulaganja_lov">[11]sifrarnici!$AM$3:$AM$9</definedName>
    <definedName name="a2_vrsta_ulaganja">[13]sifrarnici!$AS$2:$AS$5</definedName>
    <definedName name="a3_vrsta_ulaganja">[11]sifrarnici!$AV$3:$AV$6</definedName>
    <definedName name="a4_vrsta_ulaganja">[13]sifrarnici!$AY$2:$AY$4</definedName>
    <definedName name="aa">#REF!</definedName>
    <definedName name="AA_1">#REF!</definedName>
    <definedName name="äää" localSheetId="1" hidden="1">{#N/A,#N/A,FALSE,"Aging Summary";#N/A,#N/A,FALSE,"Ratio Analysis";#N/A,#N/A,FALSE,"Test 120 Day Accts";#N/A,#N/A,FALSE,"Tickmarks"}</definedName>
    <definedName name="äää" localSheetId="3" hidden="1">{#N/A,#N/A,FALSE,"Aging Summary";#N/A,#N/A,FALSE,"Ratio Analysis";#N/A,#N/A,FALSE,"Test 120 Day Accts";#N/A,#N/A,FALSE,"Tickmarks"}</definedName>
    <definedName name="äää" localSheetId="4" hidden="1">{#N/A,#N/A,FALSE,"Aging Summary";#N/A,#N/A,FALSE,"Ratio Analysis";#N/A,#N/A,FALSE,"Test 120 Day Accts";#N/A,#N/A,FALSE,"Tickmarks"}</definedName>
    <definedName name="äää" localSheetId="2" hidden="1">{#N/A,#N/A,FALSE,"Aging Summary";#N/A,#N/A,FALSE,"Ratio Analysis";#N/A,#N/A,FALSE,"Test 120 Day Accts";#N/A,#N/A,FALSE,"Tickmarks"}</definedName>
    <definedName name="äää" hidden="1">{#N/A,#N/A,FALSE,"Aging Summary";#N/A,#N/A,FALSE,"Ratio Analysis";#N/A,#N/A,FALSE,"Test 120 Day Accts";#N/A,#N/A,FALSE,"Tickmarks"}</definedName>
    <definedName name="aaaa" hidden="1">'[14]Distribution LH'!#REF!</definedName>
    <definedName name="abc" hidden="1">[15]ROE2!$D$54:$D$60</definedName>
    <definedName name="abv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abv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abv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abv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abv" hidden="1">{"Inhalt",#N/A,FALSE,"Inhalt";"GesamtKoAZL",#N/A,FALSE,"GesamtKoAZL";"Gesamt",#N/A,FALSE,"Gesamt";"GesamtKennzahlen",#N/A,FALSE,"Gesamt";"RessortHVL1L2",#N/A,FALSE,"Ressorts";"RessortL3L4L5",#N/A,FALSE,"Ressorts"}</definedName>
    <definedName name="acc_info">#REF!</definedName>
    <definedName name="Adj">#REF!</definedName>
    <definedName name="Adjalt">#REF!</definedName>
    <definedName name="AdjFDB">#REF!</definedName>
    <definedName name="ADPT">#REF!</definedName>
    <definedName name="adresa">[16]Naslovni!$C$11</definedName>
    <definedName name="ÁFA_felszorzó2012">1.016</definedName>
    <definedName name="aggregation_matrix">#REF!</definedName>
    <definedName name="AGR">#REF!</definedName>
    <definedName name="AGR1_">#REF!</definedName>
    <definedName name="ahgfj" hidden="1">8</definedName>
    <definedName name="AID" localSheetId="1" hidden="1">{"Ausland1",#N/A,FALSE,"Gruppe1";"Markt",#N/A,FALSE,"Markt";"Ausland",#N/A,FALSE,"AUSL94";"Beitrag",#N/A,FALSE,"Grupp2";"Hagel",#N/A,FALSE,"Hagel"}</definedName>
    <definedName name="AID" localSheetId="3" hidden="1">{"Ausland1",#N/A,FALSE,"Gruppe1";"Markt",#N/A,FALSE,"Markt";"Ausland",#N/A,FALSE,"AUSL94";"Beitrag",#N/A,FALSE,"Grupp2";"Hagel",#N/A,FALSE,"Hagel"}</definedName>
    <definedName name="AID" localSheetId="4" hidden="1">{"Ausland1",#N/A,FALSE,"Gruppe1";"Markt",#N/A,FALSE,"Markt";"Ausland",#N/A,FALSE,"AUSL94";"Beitrag",#N/A,FALSE,"Grupp2";"Hagel",#N/A,FALSE,"Hagel"}</definedName>
    <definedName name="AID" localSheetId="2" hidden="1">{"Ausland1",#N/A,FALSE,"Gruppe1";"Markt",#N/A,FALSE,"Markt";"Ausland",#N/A,FALSE,"AUSL94";"Beitrag",#N/A,FALSE,"Grupp2";"Hagel",#N/A,FALSE,"Hagel"}</definedName>
    <definedName name="AID" hidden="1">{"Ausland1",#N/A,FALSE,"Gruppe1";"Markt",#N/A,FALSE,"Markt";"Ausland",#N/A,FALSE,"AUSL94";"Beitrag",#N/A,FALSE,"Grupp2";"Hagel",#N/A,FALSE,"Hagel"}</definedName>
    <definedName name="AKARMI" hidden="1">6</definedName>
    <definedName name="AKARMI2" hidden="1">"HBF"</definedName>
    <definedName name="AKARMI3" hidden="1">"3UKI3FQ1LKTD6NUBJJ6P9XP8J"</definedName>
    <definedName name="alap">#REF!</definedName>
    <definedName name="AlapAdat">"Dialog Frame 1"</definedName>
    <definedName name="AMM">#REF!</definedName>
    <definedName name="AMM1_">#REF!</definedName>
    <definedName name="Analysis_MUSselection">#REF!</definedName>
    <definedName name="Analysis_noselection">#REF!</definedName>
    <definedName name="AnnualizationFactor">#REF!</definedName>
    <definedName name="anscount" hidden="1">1</definedName>
    <definedName name="APKV" localSheetId="1" hidden="1">{"Ausland1",#N/A,FALSE,"Gruppe1";"Markt",#N/A,FALSE,"Markt";"Ausland",#N/A,FALSE,"AUSL94";"Beitrag",#N/A,FALSE,"Grupp2";"Hagel",#N/A,FALSE,"Hagel"}</definedName>
    <definedName name="APKV" localSheetId="3" hidden="1">{"Ausland1",#N/A,FALSE,"Gruppe1";"Markt",#N/A,FALSE,"Markt";"Ausland",#N/A,FALSE,"AUSL94";"Beitrag",#N/A,FALSE,"Grupp2";"Hagel",#N/A,FALSE,"Hagel"}</definedName>
    <definedName name="APKV" localSheetId="4" hidden="1">{"Ausland1",#N/A,FALSE,"Gruppe1";"Markt",#N/A,FALSE,"Markt";"Ausland",#N/A,FALSE,"AUSL94";"Beitrag",#N/A,FALSE,"Grupp2";"Hagel",#N/A,FALSE,"Hagel"}</definedName>
    <definedName name="APKV" localSheetId="2" hidden="1">{"Ausland1",#N/A,FALSE,"Gruppe1";"Markt",#N/A,FALSE,"Markt";"Ausland",#N/A,FALSE,"AUSL94";"Beitrag",#N/A,FALSE,"Grupp2";"Hagel",#N/A,FALSE,"Hagel"}</definedName>
    <definedName name="APKV" hidden="1">{"Ausland1",#N/A,FALSE,"Gruppe1";"Markt",#N/A,FALSE,"Markt";"Ausland",#N/A,FALSE,"AUSL94";"Beitrag",#N/A,FALSE,"Grupp2";"Hagel",#N/A,FALSE,"Hagel"}</definedName>
    <definedName name="APO_A">#REF!</definedName>
    <definedName name="APO_All">#REF!</definedName>
    <definedName name="APO_B">#REF!</definedName>
    <definedName name="APO_C">#REF!</definedName>
    <definedName name="APO_D">#REF!</definedName>
    <definedName name="APO_E">#REF!</definedName>
    <definedName name="APO_F">#REF!</definedName>
    <definedName name="APO_G">#REF!</definedName>
    <definedName name="APO_H">#REF!</definedName>
    <definedName name="APP_DISPOSITION_LOOKUP">#REF!</definedName>
    <definedName name="Application_Type">#REF!</definedName>
    <definedName name="Area_RP">#REF!</definedName>
    <definedName name="Areas">'[17]Stammdaten Analysis'!$A$2:$A$118</definedName>
    <definedName name="as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as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as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as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as" hidden="1">{"Inhalt",#N/A,FALSE,"Inhalt";"GesamtKoAZL",#N/A,FALSE,"GesamtKoAZL";"Gesamt",#N/A,FALSE,"Gesamt";"GesamtKennzahlen",#N/A,FALSE,"Gesamt";"RessortHVL1L2",#N/A,FALSE,"Ressorts";"RessortL3L4L5",#N/A,FALSE,"Ressorts"}</definedName>
    <definedName name="AS2DocOpenMode" hidden="1">"AS2DocumentEdit"</definedName>
    <definedName name="asdasd" hidden="1">#REF!</definedName>
    <definedName name="ase" localSheetId="1" hidden="1">{#N/A,#N/A,FALSE,"Aging Summary";#N/A,#N/A,FALSE,"Ratio Analysis";#N/A,#N/A,FALSE,"Test 120 Day Accts";#N/A,#N/A,FALSE,"Tickmarks"}</definedName>
    <definedName name="ase" localSheetId="3" hidden="1">{#N/A,#N/A,FALSE,"Aging Summary";#N/A,#N/A,FALSE,"Ratio Analysis";#N/A,#N/A,FALSE,"Test 120 Day Accts";#N/A,#N/A,FALSE,"Tickmarks"}</definedName>
    <definedName name="ase" localSheetId="4" hidden="1">{#N/A,#N/A,FALSE,"Aging Summary";#N/A,#N/A,FALSE,"Ratio Analysis";#N/A,#N/A,FALSE,"Test 120 Day Accts";#N/A,#N/A,FALSE,"Tickmarks"}</definedName>
    <definedName name="ase" localSheetId="2" hidden="1">{#N/A,#N/A,FALSE,"Aging Summary";#N/A,#N/A,FALSE,"Ratio Analysis";#N/A,#N/A,FALSE,"Test 120 Day Accts";#N/A,#N/A,FALSE,"Tickmarks"}</definedName>
    <definedName name="ase" hidden="1">{#N/A,#N/A,FALSE,"Aging Summary";#N/A,#N/A,FALSE,"Ratio Analysis";#N/A,#N/A,FALSE,"Test 120 Day Accts";#N/A,#N/A,FALSE,"Tickmarks"}</definedName>
    <definedName name="asr" hidden="1">"43FX24ST2C4W36VY0G1XZTCSM"</definedName>
    <definedName name="ASStot">#REF!</definedName>
    <definedName name="avl_bal_info">#REF!</definedName>
    <definedName name="BackUp_Last_Restore_Test_Date">#REF!</definedName>
    <definedName name="Backups">#REF!</definedName>
    <definedName name="BalanceFlag">#REF!</definedName>
    <definedName name="bbb">#REF!</definedName>
    <definedName name="bbbbb">#REF!</definedName>
    <definedName name="bbbbbbbb">#REF!</definedName>
    <definedName name="bbbbbbbbbbbbbbb">#REF!</definedName>
    <definedName name="BCRIT_A">#REF!</definedName>
    <definedName name="BCRIT_All">#REF!</definedName>
    <definedName name="BCRIT_B">#REF!</definedName>
    <definedName name="BCRIT_C">#REF!</definedName>
    <definedName name="BCRIT_D">#REF!</definedName>
    <definedName name="BCRIT_E">#REF!</definedName>
    <definedName name="BCRIT_F">#REF!</definedName>
    <definedName name="BE_or_GR">'[18]Input - General'!$D$25</definedName>
    <definedName name="BFUNC_A">#REF!</definedName>
    <definedName name="BFUNC_All">#REF!</definedName>
    <definedName name="BFUNC_B">#REF!</definedName>
    <definedName name="BFUNC_C">#REF!</definedName>
    <definedName name="BFUNC_D">#REF!</definedName>
    <definedName name="BFUNC_E">#REF!</definedName>
    <definedName name="BFUNC_F">#REF!</definedName>
    <definedName name="BFUNC_G">#REF!</definedName>
    <definedName name="BFUNC_H">#REF!</definedName>
    <definedName name="BFUNC_I">#REF!</definedName>
    <definedName name="BFUNC_J">#REF!</definedName>
    <definedName name="BFUNC_K">#REF!</definedName>
    <definedName name="BFUNC_L">#REF!</definedName>
    <definedName name="BFUNC_M">#REF!</definedName>
    <definedName name="BFUNC_N">#REF!</definedName>
    <definedName name="BFUNC_O">#REF!</definedName>
    <definedName name="BFUNC_P">#REF!</definedName>
    <definedName name="BFUNC_Q">#REF!</definedName>
    <definedName name="BILGEW">[19]G_GuV!$J$95</definedName>
    <definedName name="BMSFactor">[20]Constants!$V$24</definedName>
    <definedName name="BMSPeriod">#REF!</definedName>
    <definedName name="branch_info">#REF!</definedName>
    <definedName name="BSCflag">#REF!</definedName>
    <definedName name="BSCR">#REF!</definedName>
    <definedName name="Cancel">"Button 3"</definedName>
    <definedName name="Capit_inject2" localSheetId="1" hidden="1">{#N/A,#N/A,FALSE,"Aging Summary";#N/A,#N/A,FALSE,"Ratio Analysis";#N/A,#N/A,FALSE,"Test 120 Day Accts";#N/A,#N/A,FALSE,"Tickmarks"}</definedName>
    <definedName name="Capit_inject2" localSheetId="3" hidden="1">{#N/A,#N/A,FALSE,"Aging Summary";#N/A,#N/A,FALSE,"Ratio Analysis";#N/A,#N/A,FALSE,"Test 120 Day Accts";#N/A,#N/A,FALSE,"Tickmarks"}</definedName>
    <definedName name="Capit_inject2" localSheetId="4" hidden="1">{#N/A,#N/A,FALSE,"Aging Summary";#N/A,#N/A,FALSE,"Ratio Analysis";#N/A,#N/A,FALSE,"Test 120 Day Accts";#N/A,#N/A,FALSE,"Tickmarks"}</definedName>
    <definedName name="Capit_inject2" localSheetId="2" hidden="1">{#N/A,#N/A,FALSE,"Aging Summary";#N/A,#N/A,FALSE,"Ratio Analysis";#N/A,#N/A,FALSE,"Test 120 Day Accts";#N/A,#N/A,FALSE,"Tickmarks"}</definedName>
    <definedName name="Capit_inject2" hidden="1">{#N/A,#N/A,FALSE,"Aging Summary";#N/A,#N/A,FALSE,"Ratio Analysis";#N/A,#N/A,FALSE,"Test 120 Day Accts";#N/A,#N/A,FALSE,"Tickmarks"}</definedName>
    <definedName name="capital_injection_total_central">'[21]Capital Injection - Total'!$C$5:$AQ$11</definedName>
    <definedName name="capital_injection_total_duration">'[21]Capital Injection - Total'!$C$23:$AQ$29</definedName>
    <definedName name="capital_injection_total_equity">'[21]Capital Injection - Total'!$C$41:$AQ$47</definedName>
    <definedName name="capital_injection_total_parameters">[21]Inputs!$L$19:$O$24</definedName>
    <definedName name="Category_KPI">'[17]Stammdaten Analysis'!$G$1:$G$17</definedName>
    <definedName name="ccc" localSheetId="1" hidden="1">{#N/A,#N/A,FALSE,"Aging Summary";#N/A,#N/A,FALSE,"Ratio Analysis";#N/A,#N/A,FALSE,"Test 120 Day Accts";#N/A,#N/A,FALSE,"Tickmarks"}</definedName>
    <definedName name="ccc" localSheetId="3" hidden="1">{#N/A,#N/A,FALSE,"Aging Summary";#N/A,#N/A,FALSE,"Ratio Analysis";#N/A,#N/A,FALSE,"Test 120 Day Accts";#N/A,#N/A,FALSE,"Tickmarks"}</definedName>
    <definedName name="ccc" localSheetId="4" hidden="1">{#N/A,#N/A,FALSE,"Aging Summary";#N/A,#N/A,FALSE,"Ratio Analysis";#N/A,#N/A,FALSE,"Test 120 Day Accts";#N/A,#N/A,FALSE,"Tickmarks"}</definedName>
    <definedName name="ccc" localSheetId="2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Code">[22]Country!$A$2:$A$28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hosen_Columns">[21]Inputs!$D$13:$D$28</definedName>
    <definedName name="ci_sh_par">'[21]Distributable Earnings'!$C$58:$AQ$58</definedName>
    <definedName name="ci_sh_par_central">'[21]Distributable Earnings'!$C$14:$AQ$14</definedName>
    <definedName name="ci_sh_par_duration">'[21]Distributable Earnings'!$C$32:$AQ$32</definedName>
    <definedName name="ci_sh_par_equity">'[21]Distributable Earnings'!$C$50:$AQ$50</definedName>
    <definedName name="cit_sh_par">'[21]Capital Injection - Total'!$C$58:$AQ$58</definedName>
    <definedName name="cit_sh_par_central">'[21]Capital Injection - Total'!$C$14:$AQ$14</definedName>
    <definedName name="cit_sh_par_duration">'[21]Capital Injection - Total'!$C$32:$AQ$32</definedName>
    <definedName name="cit_sh_par_equity">'[21]Capital Injection - Total'!$C$50:$AQ$50</definedName>
    <definedName name="classificazione">[23]tendina!$C$3:$C$24</definedName>
    <definedName name="Code_Available">#REF!</definedName>
    <definedName name="codice">[23]tendina!$A$2:$A$99</definedName>
    <definedName name="COM">#REF!</definedName>
    <definedName name="COM1_">#REF!</definedName>
    <definedName name="COM2_">#REF!</definedName>
    <definedName name="Common_Job_descriptions">#REF!</definedName>
    <definedName name="COMPARTO_SIGLA">#REF!</definedName>
    <definedName name="COMPOSITE_FUNCTIONAL_HEALTH_SCORE">#REF!</definedName>
    <definedName name="COMPOSITE_STRATEGIC_FIT_SCORE">#REF!</definedName>
    <definedName name="COMPOSITE_TECHNICAL_HEALTH_SCORE">#REF!</definedName>
    <definedName name="conclusions">#REF!</definedName>
    <definedName name="CONTACTS_BUS_OWNERS">#REF!</definedName>
    <definedName name="CONTACTS_IT_MANAGERS">#REF!</definedName>
    <definedName name="CONTACTS_IT_OWNERS">#REF!</definedName>
    <definedName name="ControlUnit">[24]Constants!$F$12</definedName>
    <definedName name="ConversionRate">'[25]Input - General'!$D$21</definedName>
    <definedName name="correlation_business_risk">[26]Correlations!$D$28:$G$31</definedName>
    <definedName name="Correlation_Risk_Types">[26]Correlations!$D$6:$O$17</definedName>
    <definedName name="Correlation_RiskTypes">'[27]Param - Correlations'!$D$6:$O$17</definedName>
    <definedName name="COS">#REF!</definedName>
    <definedName name="COS1_">#REF!</definedName>
    <definedName name="Cost_Categories">'[17]Stammdaten Analysis'!$D$2:$D$41</definedName>
    <definedName name="Cost_Category_RP">#REF!</definedName>
    <definedName name="costOfCapital">#REF!</definedName>
    <definedName name="Countries">[22]Country!#REF!</definedName>
    <definedName name="Country">#REF!</definedName>
    <definedName name="CP">#N/A</definedName>
    <definedName name="cresta_factor">#REF!</definedName>
    <definedName name="Crosstab_range">#N/A</definedName>
    <definedName name="CRot">#REF!</definedName>
    <definedName name="cur_unit">'[18]Input - General'!$D$12</definedName>
    <definedName name="currBMS">[20]Constants!$M$33</definedName>
    <definedName name="currency">[28]Cover!$E$12</definedName>
    <definedName name="currency_PF">'[18]Input - General'!$D$11</definedName>
    <definedName name="currency_table">[29]Input!$Q$3:$R$59</definedName>
    <definedName name="Current_Period">[30]Input!$C$12</definedName>
    <definedName name="Current_Quarter">[30]Input!$C$36</definedName>
    <definedName name="Current_YTD">[30]Input!$C$34</definedName>
    <definedName name="CurrentDate">[31]Control!#REF!</definedName>
    <definedName name="cust_info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'[32]Total Records'!#REF!</definedName>
    <definedName name="DATA3new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set">#REF!</definedName>
    <definedName name="DataV200">#REF!</definedName>
    <definedName name="DataV500">#REF!</definedName>
    <definedName name="Date">#REF!</definedName>
    <definedName name="Date_para_info">'[18]Input - General'!$E$17</definedName>
    <definedName name="Date_param_info">'[33]Input - General'!$E$9</definedName>
    <definedName name="date_pf_info">'[18]Input - General'!$E$14</definedName>
    <definedName name="Date_portfolio_info">'[33]Input - General'!$E$8</definedName>
    <definedName name="date1">#REF!</definedName>
    <definedName name="date2">#REF!</definedName>
    <definedName name="datum">[34]Naslovni!$C$7</definedName>
    <definedName name="datum.">[35]Naslovni!$C$7</definedName>
    <definedName name="datum_7">[36]Naslovni!$B$7</definedName>
    <definedName name="datum_izrade">[35]Naslovni!$F$5</definedName>
    <definedName name="datum_izrade_7">[36]Naslovni!$E$5</definedName>
    <definedName name="dbf_path">[21]Inputs!$F$8:$F$15</definedName>
    <definedName name="dd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dd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dd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dd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dd" hidden="1">{"Inhalt",#N/A,FALSE,"Inhalt";"GesamtKoAZL",#N/A,FALSE,"GesamtKoAZL";"Gesamt",#N/A,FALSE,"Gesamt";"GesamtKennzahlen",#N/A,FALSE,"Gesamt";"RessortHVL1L2",#N/A,FALSE,"Ressorts";"RessortL3L4L5",#N/A,FALSE,"Ressorts"}</definedName>
    <definedName name="ddd" hidden="1">#REF!</definedName>
    <definedName name="de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de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de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de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de" hidden="1">{"Inhalt",#N/A,FALSE,"Inhalt";"GesamtKoAZL",#N/A,FALSE,"GesamtKoAZL";"Gesamt",#N/A,FALSE,"Gesamt";"GesamtKennzahlen",#N/A,FALSE,"Gesamt";"RessortHVL1L2",#N/A,FALSE,"Ressorts";"RessortL3L4L5",#N/A,FALSE,"Ressorts"}</definedName>
    <definedName name="de_sh_par">'[21]Distributable Earnings'!$C$58:$AQ$58</definedName>
    <definedName name="de_sh_par_central">'[21]Distributable Earnings'!$C$14:$AQ$14</definedName>
    <definedName name="de_sh_par_duration">'[21]Distributable Earnings'!$C$32:$AQ$32</definedName>
    <definedName name="de_sh_par_equity">'[21]Distributable Earnings'!$C$50:$AQ$50</definedName>
    <definedName name="Depts">'[37]Master Data'!$A$2:$A$99</definedName>
    <definedName name="DF_GRID_1">#REF!</definedName>
    <definedName name="DF_NAVPANEL_13">#REF!</definedName>
    <definedName name="DF_NAVPANEL_18">#REF!</definedName>
    <definedName name="dfgdfhfv" hidden="1">1</definedName>
    <definedName name="DFLGFADJKHGF" hidden="1">26</definedName>
    <definedName name="DG_Kosten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DG_Kosten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DG_Kosten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DG_Kosten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DG_Kosten" hidden="1">{"Inhalt",#N/A,FALSE,"Inhalt";"GesamtKoAZL",#N/A,FALSE,"GesamtKoAZL";"Gesamt",#N/A,FALSE,"Gesamt";"GesamtKennzahlen",#N/A,FALSE,"Gesamt";"RessortHVL1L2",#N/A,FALSE,"Ressorts";"RessortL3L4L5",#N/A,FALSE,"Ressorts"}</definedName>
    <definedName name="DíjKintTab">"Option Button 8"</definedName>
    <definedName name="directory">[21]Inputs!$F$6</definedName>
    <definedName name="Disaster_Recovery_Plan_Exists">#REF!</definedName>
    <definedName name="Disaster_Recovery_Plan_Last_Review_Date">#REF!</definedName>
    <definedName name="Disaster_Recovery_Plan_Last_Test_Date">#REF!</definedName>
    <definedName name="distributable_earnings_central">'[21]Distributable Earnings'!$C$5:$AQ$11</definedName>
    <definedName name="distributable_earnings_duration">'[21]Distributable Earnings'!$C$23:$AQ$29</definedName>
    <definedName name="distributable_earnings_equity">'[21]Distributable Earnings'!$C$41:$AQ$47</definedName>
    <definedName name="distributable_earnings_parameters">[21]Inputs!$Q$19:$T$20</definedName>
    <definedName name="dItemsToTest">#REF!</definedName>
    <definedName name="DK">#N/A</definedName>
    <definedName name="dName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iver">[38]Sheet2!$A$1:$A$5</definedName>
    <definedName name="drustvo">[16]Naslovni!$C$5</definedName>
    <definedName name="društvo">[39]Naslovni!$B$5</definedName>
    <definedName name="drustvo_7">[36]Naslovni!$B$5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uration_FI">'[18]Input - Bond'!$I$24</definedName>
    <definedName name="duzvripapvrs_lov">[11]sifrarnici!$O$3:$O$9</definedName>
    <definedName name="EcV">'[21]Balance Sheet'!$G$16</definedName>
    <definedName name="ED" localSheetId="1">SMT/6+EDchoice*SMT/3</definedName>
    <definedName name="ED" localSheetId="3">SMT/6+EDchoice*SMT/3</definedName>
    <definedName name="ED" localSheetId="4">SMT/6+EDchoice*SMT/3</definedName>
    <definedName name="ED" localSheetId="2">SMT/6+EDchoice*SMT/3</definedName>
    <definedName name="ED">SMT/6+EDchoice*SMT/3</definedName>
    <definedName name="EDchoice">#REF!</definedName>
    <definedName name="eee" hidden="1">#REF!</definedName>
    <definedName name="ELENCO_aree_discipline_posizioni">#REF!</definedName>
    <definedName name="end_saldo">#REF!</definedName>
    <definedName name="EQ_COUNTRY_Correlation">[40]Correlations!$C$49:$U$67</definedName>
    <definedName name="EQ_MV_scaled">'[18]Input - Equity'!$G$8</definedName>
    <definedName name="Equity_addition">[10]Intro!$BS$110:$CQ$160</definedName>
    <definedName name="Equity_base">[10]Intro!$AU$110:$BR$160</definedName>
    <definedName name="ertertert" hidden="1">#REF!</definedName>
    <definedName name="esr" localSheetId="1" hidden="1">{#N/A,#N/A,FALSE,"Aging Summary";#N/A,#N/A,FALSE,"Ratio Analysis";#N/A,#N/A,FALSE,"Test 120 Day Accts";#N/A,#N/A,FALSE,"Tickmarks"}</definedName>
    <definedName name="esr" localSheetId="3" hidden="1">{#N/A,#N/A,FALSE,"Aging Summary";#N/A,#N/A,FALSE,"Ratio Analysis";#N/A,#N/A,FALSE,"Test 120 Day Accts";#N/A,#N/A,FALSE,"Tickmarks"}</definedName>
    <definedName name="esr" localSheetId="4" hidden="1">{#N/A,#N/A,FALSE,"Aging Summary";#N/A,#N/A,FALSE,"Ratio Analysis";#N/A,#N/A,FALSE,"Test 120 Day Accts";#N/A,#N/A,FALSE,"Tickmarks"}</definedName>
    <definedName name="esr" localSheetId="2" hidden="1">{#N/A,#N/A,FALSE,"Aging Summary";#N/A,#N/A,FALSE,"Ratio Analysis";#N/A,#N/A,FALSE,"Test 120 Day Accts";#N/A,#N/A,FALSE,"Tickmarks"}</definedName>
    <definedName name="esr" hidden="1">{#N/A,#N/A,FALSE,"Aging Summary";#N/A,#N/A,FALSE,"Ratio Analysis";#N/A,#N/A,FALSE,"Test 120 Day Accts";#N/A,#N/A,FALSE,"Tickmarks"}</definedName>
    <definedName name="EUR_2015FC">320</definedName>
    <definedName name="EUR_2016">320</definedName>
    <definedName name="Excel_BuiltIn_Database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trapolations">#REF!</definedName>
    <definedName name="FACTOR">[10]Intro!$C$104</definedName>
    <definedName name="FACTOR3">[10]Intro!$C$106</definedName>
    <definedName name="fbhj.fghgjhsdfk.g" hidden="1">1</definedName>
    <definedName name="fdgggg" hidden="1">"3RHIIYBU7DN3F5E7HSRIG7OTJ"</definedName>
    <definedName name="FelFilLét">"Option Button 4"</definedName>
    <definedName name="fevho">"Edit Box 14"</definedName>
    <definedName name="fff" localSheetId="1" hidden="1">{#N/A,#N/A,FALSE,"Aging Summary";#N/A,#N/A,FALSE,"Ratio Analysis";#N/A,#N/A,FALSE,"Test 120 Day Accts";#N/A,#N/A,FALSE,"Tickmarks"}</definedName>
    <definedName name="fff" localSheetId="3" hidden="1">{#N/A,#N/A,FALSE,"Aging Summary";#N/A,#N/A,FALSE,"Ratio Analysis";#N/A,#N/A,FALSE,"Test 120 Day Accts";#N/A,#N/A,FALSE,"Tickmarks"}</definedName>
    <definedName name="fff" localSheetId="4" hidden="1">{#N/A,#N/A,FALSE,"Aging Summary";#N/A,#N/A,FALSE,"Ratio Analysis";#N/A,#N/A,FALSE,"Test 120 Day Accts";#N/A,#N/A,FALSE,"Tickmarks"}</definedName>
    <definedName name="fff" localSheetId="2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gggfgfgf" hidden="1">1</definedName>
    <definedName name="fghdfgh" hidden="1">#REF!</definedName>
    <definedName name="fghfgh" hidden="1">#REF!</definedName>
    <definedName name="FGHFHADBGDF" hidden="1">26</definedName>
    <definedName name="fghksjghjk" hidden="1">1</definedName>
    <definedName name="File_Name">[21]Inputs!$F$8</definedName>
    <definedName name="FIN">#REF!</definedName>
    <definedName name="FIN_LOOKUP_TABLE">#REF!</definedName>
    <definedName name="FIN1_">#REF!</definedName>
    <definedName name="Final_Interaction">[21]Inputs!$D$32</definedName>
    <definedName name="final_interection">[21]Inputs!$Q$9</definedName>
    <definedName name="final_time_period">[21]Inputs!$Q$7</definedName>
    <definedName name="Final_Timeperiod">[21]Inputs!$D$30</definedName>
    <definedName name="FindingsAnaOfDiff">#REF!</definedName>
    <definedName name="FindingsAnaOfDiffDE">#REF!</definedName>
    <definedName name="FindingsControlFailures">#REF!</definedName>
    <definedName name="FindingsControlFailures1">#REF!</definedName>
    <definedName name="FindingsQuestOnWeakness">#REF!</definedName>
    <definedName name="FindingsRationalForNotComm">#REF!</definedName>
    <definedName name="FindingsRiskOfFraud">#REF!</definedName>
    <definedName name="FindingsROSMRevision">#REF!</definedName>
    <definedName name="FJK" hidden="1">"3MXAD5LO7CKS15J6SZUAVPLRB"</definedName>
    <definedName name="FL_COUNTRY_CORR">[40]Correlations!$C$31:$P$44</definedName>
    <definedName name="fond_vrsta_lov">[11]sifrarnici!$R$3:$R$5</definedName>
    <definedName name="Format">#REF!</definedName>
    <definedName name="Forward_Rates">[29]Selected_FWD!$B$4:$K$64</definedName>
    <definedName name="ForwardRates6M2012">[29]Selected_FWD!$N$4:$W$64</definedName>
    <definedName name="FQ_DETAIL_LOOKUP_TABLE">#REF!</definedName>
    <definedName name="FQ_LOOKUP_TABLE">#REF!</definedName>
    <definedName name="FQ_RESULTS_LOOKUP_TABLE">#REF!</definedName>
    <definedName name="fragezeichen" hidden="1">#REF!</definedName>
    <definedName name="fsad">'[41]Input - General'!$C$9</definedName>
    <definedName name="FTE_LOOKUP_TABLE">#REF!</definedName>
    <definedName name="FUNCTIONAL_SURVEY">#REF!</definedName>
    <definedName name="fund_return_central">'[21]Fund Return'!$C$5:$AQ$11</definedName>
    <definedName name="fund_return_duration">'[21]Fund Return'!$C$36:$AQ$42</definedName>
    <definedName name="fund_return_equity">'[21]Fund Return'!$C$68:$AQ$74</definedName>
    <definedName name="fund_return_parameters">[21]Inputs!$B$19:$E$21</definedName>
    <definedName name="funds">[42]ranges!$D$6:$D$9</definedName>
    <definedName name="FVég">"Option Button 10"</definedName>
    <definedName name="FWF_A">#REF!</definedName>
    <definedName name="FWF_A_1">#REF!</definedName>
    <definedName name="FWF_A_2">#REF!</definedName>
    <definedName name="FWF_A_3">#REF!</definedName>
    <definedName name="FWF_A_4">#REF!</definedName>
    <definedName name="FWF_A_5">#REF!</definedName>
    <definedName name="FWF_A_6">#REF!</definedName>
    <definedName name="FWF_B">#REF!</definedName>
    <definedName name="FWF_B_1">#REF!</definedName>
    <definedName name="FWF_B_2">#REF!</definedName>
    <definedName name="FWF_B_3">#REF!</definedName>
    <definedName name="FWF_B_4">#REF!</definedName>
    <definedName name="FWF_B_5">#REF!</definedName>
    <definedName name="FWF_B_6">#REF!</definedName>
    <definedName name="FWF_C">#REF!</definedName>
    <definedName name="FWF_C_1">#REF!</definedName>
    <definedName name="FWF_C_2">#REF!</definedName>
    <definedName name="FWF_C_3">#REF!</definedName>
    <definedName name="FWF_C_4">#REF!</definedName>
    <definedName name="FWF_C_5">#REF!</definedName>
    <definedName name="FWF_C_6">#REF!</definedName>
    <definedName name="FWF_D">#REF!</definedName>
    <definedName name="FWF_D_1">#REF!</definedName>
    <definedName name="FWF_D_2">#REF!</definedName>
    <definedName name="FWF_D_3">#REF!</definedName>
    <definedName name="FWF_D_4">#REF!</definedName>
    <definedName name="FWF_D_5">#REF!</definedName>
    <definedName name="FWF_D_6">#REF!</definedName>
    <definedName name="FWF_E">#REF!</definedName>
    <definedName name="FWF_E_1">#REF!</definedName>
    <definedName name="FWF_E_2">#REF!</definedName>
    <definedName name="FWF_E_3">#REF!</definedName>
    <definedName name="FWF_E_4">#REF!</definedName>
    <definedName name="FWF_E_5">#REF!</definedName>
    <definedName name="FWF_E_6">#REF!</definedName>
    <definedName name="FWF_F">#REF!</definedName>
    <definedName name="FWF_F_1">#REF!</definedName>
    <definedName name="FWF_F_2">#REF!</definedName>
    <definedName name="FWF_F_3">#REF!</definedName>
    <definedName name="FWF_F_4">#REF!</definedName>
    <definedName name="FWF_F_5">#REF!</definedName>
    <definedName name="FWF_F_6">#REF!</definedName>
    <definedName name="FWF_G">#REF!</definedName>
    <definedName name="FWF_G_1">#REF!</definedName>
    <definedName name="FWF_G_2">#REF!</definedName>
    <definedName name="FWF_G_3">#REF!</definedName>
    <definedName name="FWF_G_4">#REF!</definedName>
    <definedName name="FWF_G_5">#REF!</definedName>
    <definedName name="FWF_G_6">#REF!</definedName>
    <definedName name="FWF_H">#REF!</definedName>
    <definedName name="FWF_H_1">#REF!</definedName>
    <definedName name="FWF_H_2">#REF!</definedName>
    <definedName name="FWF_H_3">#REF!</definedName>
    <definedName name="FWF_H_4">#REF!</definedName>
    <definedName name="FWF_H_5">#REF!</definedName>
    <definedName name="FWF_H_6">#REF!</definedName>
    <definedName name="FWF_I">#REF!</definedName>
    <definedName name="FWF_I_1">#REF!</definedName>
    <definedName name="FWF_I_2">#REF!</definedName>
    <definedName name="FWF_I_3">#REF!</definedName>
    <definedName name="FWF_I_4">#REF!</definedName>
    <definedName name="FWF_I_5">#REF!</definedName>
    <definedName name="FWF_I_6">#REF!</definedName>
    <definedName name="FWF_J">#REF!</definedName>
    <definedName name="FWF_J_1">#REF!</definedName>
    <definedName name="FWF_J_2">#REF!</definedName>
    <definedName name="FWF_J_3">#REF!</definedName>
    <definedName name="FWF_J_4">#REF!</definedName>
    <definedName name="FWF_J_5">#REF!</definedName>
    <definedName name="FWF_J_6">#REF!</definedName>
    <definedName name="fyear">[43]dimenziók!$K$2:INDEX([43]dimenziók!$K:$K,COUNTA([43]dimenziók!$K:$K))</definedName>
    <definedName name="g">#REF!</definedName>
    <definedName name="gdgadfgabh" hidden="1">#REF!</definedName>
    <definedName name="geeddd" hidden="1">'[14]Distribution LH'!#REF!</definedName>
    <definedName name="GEO_A">#REF!</definedName>
    <definedName name="GEO_All">#REF!</definedName>
    <definedName name="GEO_B">#REF!</definedName>
    <definedName name="GEO_C">#REF!</definedName>
    <definedName name="GEO_D">#REF!</definedName>
    <definedName name="GEO_E">#REF!</definedName>
    <definedName name="GEO_F">#REF!</definedName>
    <definedName name="GEO_G">#REF!</definedName>
    <definedName name="gfghjvgjhjgjk" hidden="1">"3NT871HK8L0NEJU6CNEAE2P2F"</definedName>
    <definedName name="gfhfgh">[44]Naslovni!$F$5</definedName>
    <definedName name="ggg" localSheetId="1" hidden="1">{#N/A,#N/A,FALSE,"Aging Summary";#N/A,#N/A,FALSE,"Ratio Analysis";#N/A,#N/A,FALSE,"Test 120 Day Accts";#N/A,#N/A,FALSE,"Tickmarks"}</definedName>
    <definedName name="ggg" localSheetId="3" hidden="1">{#N/A,#N/A,FALSE,"Aging Summary";#N/A,#N/A,FALSE,"Ratio Analysis";#N/A,#N/A,FALSE,"Test 120 Day Accts";#N/A,#N/A,FALSE,"Tickmarks"}</definedName>
    <definedName name="ggg" localSheetId="4" hidden="1">{#N/A,#N/A,FALSE,"Aging Summary";#N/A,#N/A,FALSE,"Ratio Analysis";#N/A,#N/A,FALSE,"Test 120 Day Accts";#N/A,#N/A,FALSE,"Tickmarks"}</definedName>
    <definedName name="ggg" localSheetId="2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JE">[19]Parameter!$D$6</definedName>
    <definedName name="Grades">[37]Assumptions!$B$6:$B$15</definedName>
    <definedName name="Grand_total">#N/A</definedName>
    <definedName name="Group_Info">[21]Inputs!$D$12</definedName>
    <definedName name="HA_COUNTRY_CORR">[40]Correlations!$C$81:$K$89</definedName>
    <definedName name="HA_DK_total">'[40]Input sheet'!$P$36+'[40]Input sheet'!$P$336:$P$346</definedName>
    <definedName name="hbag">[43]dimenziók!$C$2:INDEX([43]dimenziók!$C:$C,COUNTA([43]dimenziók!$C:$C))</definedName>
    <definedName name="Header">#REF!</definedName>
    <definedName name="Header7">#REF!</definedName>
    <definedName name="Header7_2">[45]I.General!#REF!</definedName>
    <definedName name="Header7_40">NA()</definedName>
    <definedName name="Header7_40_1">NA()</definedName>
    <definedName name="Header7_41">NA()</definedName>
    <definedName name="Header7_41_1">NA()</definedName>
    <definedName name="HeaderAuditEvidFromOther">#REF!</definedName>
    <definedName name="HeaderDefOfDiff">#REF!</definedName>
    <definedName name="HeaderDefOfPop">#REF!</definedName>
    <definedName name="HeaderOtherSubstSamplTechniques">#REF!</definedName>
    <definedName name="HeaderPurpose">#REF!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elp_Desk_Scripts">#REF!</definedName>
    <definedName name="Help_Desk_Scripts_Last_Review_Date">#REF!</definedName>
    <definedName name="HomeSupervisor">#REF!</definedName>
    <definedName name="honap">[43]dimenziók!$M$2:INDEX([43]dimenziók!$M:$M,COUNTA([43]dimenziók!$M:$M))</definedName>
    <definedName name="HR_available">'[46]Input - Life Balance Sheet'!$E$37</definedName>
    <definedName name="HRavailable_scaling">'[46]Input - Life Balance Sheet'!$H$37</definedName>
    <definedName name="hrmap">'[47]Grp COA'!$K$1:$M$3019</definedName>
    <definedName name="iasTax">#REF!</definedName>
    <definedName name="IFRS17">[38]Sheet2!$B$1:$B$2</definedName>
    <definedName name="IgKtgTab">"Option Button 7"</definedName>
    <definedName name="IND">#REF!</definedName>
    <definedName name="IND1_">#REF!</definedName>
    <definedName name="IND10_">#REF!</definedName>
    <definedName name="IND11_">#REF!</definedName>
    <definedName name="IND12_">#REF!</definedName>
    <definedName name="IND13_">#REF!</definedName>
    <definedName name="IND14_">#REF!</definedName>
    <definedName name="IND15_">#REF!</definedName>
    <definedName name="IND2_">#REF!</definedName>
    <definedName name="IND3_">#REF!</definedName>
    <definedName name="IND4_">#REF!</definedName>
    <definedName name="IND5_">#REF!</definedName>
    <definedName name="IND6_">#REF!</definedName>
    <definedName name="IND7_">#REF!</definedName>
    <definedName name="IND8_">#REF!</definedName>
    <definedName name="IND9_">#REF!</definedName>
    <definedName name="industry_sector_activity">#REF!</definedName>
    <definedName name="Infra">#REF!</definedName>
    <definedName name="Initial_Interaction">[21]Inputs!$D$31</definedName>
    <definedName name="initial_interection">[21]Inputs!$Q$8</definedName>
    <definedName name="initial_time_period">[21]Inputs!$Q$6</definedName>
    <definedName name="Initial_Timeperiod">[21]Inputs!$D$29</definedName>
    <definedName name="InputDataset">#REF!</definedName>
    <definedName name="Institution">#REF!</definedName>
    <definedName name="InvExp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_Support_Skills">#REF!</definedName>
    <definedName name="izdavat_lov">[13]sifrarnici!$D$2:$D$1251</definedName>
    <definedName name="j">#REF!</definedName>
    <definedName name="jelsz">"Edit Box 15"</definedName>
    <definedName name="jjj" hidden="1">"43FX1MNWAMVN3YYS8GIY96DXI"</definedName>
    <definedName name="jkhgjkhg" hidden="1">#REF!</definedName>
    <definedName name="Jobcode">#REF!</definedName>
    <definedName name="k" localSheetId="1" hidden="1">{"Ausland1",#N/A,FALSE,"Gruppe1";"Markt",#N/A,FALSE,"Markt";"Ausland",#N/A,FALSE,"AUSL94";"Beitrag",#N/A,FALSE,"Grupp2";"Hagel",#N/A,FALSE,"Hagel"}</definedName>
    <definedName name="k" localSheetId="3" hidden="1">{"Ausland1",#N/A,FALSE,"Gruppe1";"Markt",#N/A,FALSE,"Markt";"Ausland",#N/A,FALSE,"AUSL94";"Beitrag",#N/A,FALSE,"Grupp2";"Hagel",#N/A,FALSE,"Hagel"}</definedName>
    <definedName name="k" localSheetId="4" hidden="1">{"Ausland1",#N/A,FALSE,"Gruppe1";"Markt",#N/A,FALSE,"Markt";"Ausland",#N/A,FALSE,"AUSL94";"Beitrag",#N/A,FALSE,"Grupp2";"Hagel",#N/A,FALSE,"Hagel"}</definedName>
    <definedName name="k" localSheetId="2" hidden="1">{"Ausland1",#N/A,FALSE,"Gruppe1";"Markt",#N/A,FALSE,"Markt";"Ausland",#N/A,FALSE,"AUSL94";"Beitrag",#N/A,FALSE,"Grupp2";"Hagel",#N/A,FALSE,"Hagel"}</definedName>
    <definedName name="k" hidden="1">{"Ausland1",#N/A,FALSE,"Gruppe1";"Markt",#N/A,FALSE,"Markt";"Ausland",#N/A,FALSE,"AUSL94";"Beitrag",#N/A,FALSE,"Grupp2";"Hagel",#N/A,FALSE,"Hagel"}</definedName>
    <definedName name="kkk" hidden="1">#REF!</definedName>
    <definedName name="klasifik_39_lov">[13]sifrarnici!$J$2:$J$7</definedName>
    <definedName name="klasifik_40_lov">[13]sifrarnici!$L$2:$L$4</definedName>
    <definedName name="klctu" hidden="1">"40C4UEAUS67ZS04PS7ZUBS5CN"</definedName>
    <definedName name="Known">#REF!</definedName>
    <definedName name="kraj_razdoblja">[35]Naslovni!$C$9</definedName>
    <definedName name="kraj_razdoblja_7">[36]Naslovni!$B$9</definedName>
    <definedName name="L">[48]Liste!$H$3:$H$17</definedName>
    <definedName name="L_MRS39">[11]Liste!$A$11:$A$15</definedName>
    <definedName name="L_PU123">[11]Liste!$F$3:$F$5</definedName>
    <definedName name="L_VRFININST">[11]Liste!$A$3:$A$8</definedName>
    <definedName name="LE">[31]Control!#REF!</definedName>
    <definedName name="LE_SAP">#REF!</definedName>
    <definedName name="LegalForm">#REF!</definedName>
    <definedName name="Level_of_Customization">#REF!</definedName>
    <definedName name="Life_Asset">'[33]Input - Life Balance Sheet'!$E$8</definedName>
    <definedName name="Life_DAC">'[33]Input - Life Balance Sheet'!$E$14</definedName>
    <definedName name="Life_DAC_scaling">'[33]Input - Life Balance Sheet'!$H$14</definedName>
    <definedName name="Life_DT_Assets">'[33]Input - Life Balance Sheet'!$E$15</definedName>
    <definedName name="Life_DT_Liab">'[33]Input - Life Balance Sheet'!$E$16</definedName>
    <definedName name="Life_DTasset_scaling">'[33]Input - Life Balance Sheet'!$H$15</definedName>
    <definedName name="Life_DTliab_scaling">'[33]Input - Life Balance Sheet'!$H$16</definedName>
    <definedName name="Life_NAV">'[46]Input - Life Balance Sheet'!$E$13</definedName>
    <definedName name="Life_NAV_scaling">'[46]Input - Life Balance Sheet'!$H$13</definedName>
    <definedName name="Life_TotalAssets_scaling">'[33]Input - Life Balance Sheet'!$H$8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a10">[49]Munka2!$F$4:$F$11</definedName>
    <definedName name="lista4">[49]Munka2!$I$3:$I$5</definedName>
    <definedName name="Lista7">'[50]2015-ös áthúzúdó szerződések'!$Q$1:$Q$2</definedName>
    <definedName name="lll" localSheetId="1" hidden="1">{#N/A,#N/A,FALSE,"Aging Summary";#N/A,#N/A,FALSE,"Ratio Analysis";#N/A,#N/A,FALSE,"Test 120 Day Accts";#N/A,#N/A,FALSE,"Tickmarks"}</definedName>
    <definedName name="lll" localSheetId="3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2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Loaded_Cost_Contractor">#REF!</definedName>
    <definedName name="Loaded_Cost_Employee">#REF!</definedName>
    <definedName name="Loaded_Cost_Offshore">#REF!</definedName>
    <definedName name="LOB_A">#REF!</definedName>
    <definedName name="LOB_All">#REF!</definedName>
    <definedName name="LOB_B">#REF!</definedName>
    <definedName name="LOB_C">#REF!</definedName>
    <definedName name="LOB_D">#REF!</definedName>
    <definedName name="LOB_E">#REF!</definedName>
    <definedName name="LOB_F">#REF!</definedName>
    <definedName name="LOB_G">#REF!</definedName>
    <definedName name="LOB_H">#REF!</definedName>
    <definedName name="LOB_I">#REF!</definedName>
    <definedName name="Lob_Inst">#REF!</definedName>
    <definedName name="LocalId">#REF!</definedName>
    <definedName name="löjklöjklöklj" hidden="1">"3NSRUWPX0CTHWQOCZWN30HEUF"</definedName>
    <definedName name="market_factor">#REF!</definedName>
    <definedName name="MarketMatrix">#REF!</definedName>
    <definedName name="Match">#REF!</definedName>
    <definedName name="mbs">[35]Naslovni!$C$13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érlegErBesz">"Option Button 9"</definedName>
    <definedName name="mg_sh_par">'[21]Fund Return'!$C$99:$AQ$99</definedName>
    <definedName name="mg_sh_par_central">'[21]Fund Return'!$C$14:$AQ$14</definedName>
    <definedName name="mg_sh_par_duration">'[21]Fund Return'!$C$45:$AQ$45</definedName>
    <definedName name="mg_sh_par_equity">'[21]Fund Return'!$C$77:$AQ$77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A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MUS_note">#REF!</definedName>
    <definedName name="name_cons_unit">[29]Input!$C$5</definedName>
    <definedName name="nBSCR">#REF!</definedName>
    <definedName name="new" hidden="1">#REF!</definedName>
    <definedName name="nfjbhfjjkf" hidden="1">"EBP"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_old" hidden="1">'[14]Distribution LH'!#REF!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nn" hidden="1">'[14]Distribution LH'!#REF!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ber_of_Users">#REF!</definedName>
    <definedName name="OE_code">[28]Cover!$E$11</definedName>
    <definedName name="OE_Name">[51]Cover!$E$11</definedName>
    <definedName name="OE_Name2">'[41]Input - General'!$C$2</definedName>
    <definedName name="OE_SAP">#REF!</definedName>
    <definedName name="Ok">"Dialog Frame 1"</definedName>
    <definedName name="OPcapArt106_3">#REF!</definedName>
    <definedName name="OPlnul">#REF!</definedName>
    <definedName name="OPul">#REF!</definedName>
    <definedName name="Origin">#REF!</definedName>
    <definedName name="OS_Lifecycle_State">#REF!</definedName>
    <definedName name="OS_Supported_by_the_Vendor___Extended">#REF!</definedName>
    <definedName name="OS_Supported_by_the_Vendor___Mainstream">#REF!</definedName>
    <definedName name="osszegtipus">[43]dimenziók!$F$2:INDEX([43]dimenziók!$F:$F,COUNTA([43]dimenziók!$F:$F))</definedName>
    <definedName name="Output">[21]Inputs!$J$8</definedName>
    <definedName name="Output_Columns">[21]Inputs!$D$13:$E$28</definedName>
    <definedName name="Outputs">[21]Inputs!$J$8:$K$8</definedName>
    <definedName name="OverallMatrix">#REF!</definedName>
    <definedName name="OWNERSHIP_LOOKUP_TABLE">#REF!</definedName>
    <definedName name="OwnFundsall">#REF!</definedName>
    <definedName name="Owning_COE">#REF!</definedName>
    <definedName name="P_49178">#REF!</definedName>
    <definedName name="period">[16]Naslovni!$F$7</definedName>
    <definedName name="period_7">[36]Naslovni!$E$7</definedName>
    <definedName name="PH_participation">'[46]Input - Life Balance Sheet'!$D$36</definedName>
    <definedName name="PickLists">#REF!</definedName>
    <definedName name="pidA02015003594">#REF!</definedName>
    <definedName name="pidA02015003595">#REF!</definedName>
    <definedName name="pidA02015003599">#REF!</definedName>
    <definedName name="pidA02015003613">#REF!</definedName>
    <definedName name="pidA02015003624">#REF!</definedName>
    <definedName name="pidA05100000015">#REF!</definedName>
    <definedName name="pidA05100000016">#REF!</definedName>
    <definedName name="pidA05100000017">#REF!</definedName>
    <definedName name="pidA05100000018">#REF!</definedName>
    <definedName name="pidA05100000019">#REF!</definedName>
    <definedName name="pidA05100000020">#REF!</definedName>
    <definedName name="pidA05100000021">#REF!</definedName>
    <definedName name="pidA05100000022">#REF!</definedName>
    <definedName name="pidA05100000023">#REF!</definedName>
    <definedName name="pidA06005445401">#REF!</definedName>
    <definedName name="pidA06005445701">#REF!</definedName>
    <definedName name="pidA06005447101">#REF!</definedName>
    <definedName name="pidA06005447801">#REF!</definedName>
    <definedName name="pidA06005448701">#REF!</definedName>
    <definedName name="pidA06005449001">#REF!</definedName>
    <definedName name="pidA06005449101">#REF!</definedName>
    <definedName name="pidA06005449401">#REF!</definedName>
    <definedName name="pidA06005450501">#REF!</definedName>
    <definedName name="pidA99053086823">#REF!</definedName>
    <definedName name="pidA99053086829">#REF!</definedName>
    <definedName name="pidA99053086836">#REF!</definedName>
    <definedName name="pidA99113112368">#REF!</definedName>
    <definedName name="pidA99113112502">#REF!</definedName>
    <definedName name="pidA99115112545">#REF!</definedName>
    <definedName name="pidA99115112581">#REF!</definedName>
    <definedName name="pidA99115112586">#REF!</definedName>
    <definedName name="pidA99115112615">#REF!</definedName>
    <definedName name="pidA99115112617">#REF!</definedName>
    <definedName name="pidA99116112630">#REF!</definedName>
    <definedName name="pidA99270368862">#REF!</definedName>
    <definedName name="pidA99270368863">#REF!</definedName>
    <definedName name="pidA99270368864">#REF!</definedName>
    <definedName name="pidBOOLEAN">#REF!</definedName>
    <definedName name="Plan_Year_2">'[52]Input - General'!$D$15</definedName>
    <definedName name="PlanAAEquity">[53]ID_Q_Forecast!$Z$6</definedName>
    <definedName name="Platformok">[54]Platformok!$F$7:$F$11</definedName>
    <definedName name="PositionClass">#REF!</definedName>
    <definedName name="ppp" localSheetId="1" hidden="1">{#N/A,#N/A,FALSE,"Aging Summary";#N/A,#N/A,FALSE,"Ratio Analysis";#N/A,#N/A,FALSE,"Test 120 Day Accts";#N/A,#N/A,FALSE,"Tickmarks"}</definedName>
    <definedName name="ppp" localSheetId="3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2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pravna_fiz_lov">[13]sifrarnici!$AA$2:$AA$4</definedName>
    <definedName name="prethodna_godina_7">[55]Naslovni!$L$5</definedName>
    <definedName name="Previous_Quarter">[30]Input!$C$37</definedName>
    <definedName name="Previous_YTD">[30]Input!$C$35</definedName>
    <definedName name="_xlnm.Print_Area">#REF!</definedName>
    <definedName name="pu1pu2_lov">[13]sifrarnici!$G$2:$G$6</definedName>
    <definedName name="QIS5file">[8]Patch!$B$7</definedName>
    <definedName name="qqq" hidden="1">#REF!</definedName>
    <definedName name="QuarterFlag">#REF!</definedName>
    <definedName name="Query1">#REF!</definedName>
    <definedName name="Rates_MV_scaled">'[18]Input - Bond'!$G$24</definedName>
    <definedName name="RawData">#REF!</definedName>
    <definedName name="RawHeader">#REF!</definedName>
    <definedName name="razdoblje">[35]Naslovni!$F$7</definedName>
    <definedName name="razdoblje_7">[36]Naslovni!$E$7</definedName>
    <definedName name="RE_MV_scaled">'[18]Input - Real Estate'!$G$8</definedName>
    <definedName name="Recovery_Point_Objective">#REF!</definedName>
    <definedName name="Recovery_Time_Objective">#REF!</definedName>
    <definedName name="rejting_11_lov">[11]sifrarnici!$AP$3:$AP$25</definedName>
    <definedName name="reldobigub">[56]Naslovni!$E$7</definedName>
    <definedName name="RemainPopOtherProc">#REF!</definedName>
    <definedName name="RemainPopRationalNotSign">#REF!</definedName>
    <definedName name="RemainPopWhenSign">#REF!</definedName>
    <definedName name="Reporting_Cycle">[30]Input!$C$11</definedName>
    <definedName name="ReportingBasis">#REF!</definedName>
    <definedName name="ReportingCurrency">#REF!</definedName>
    <definedName name="results">[21]Inputs!$AL$14:$AN$25</definedName>
    <definedName name="ret_Unit">#REF!</definedName>
    <definedName name="retMonth">#REF!</definedName>
    <definedName name="retrieve">#REF!</definedName>
    <definedName name="retrieveUpload">#REF!</definedName>
    <definedName name="retScenario">#REF!</definedName>
    <definedName name="riskfreerate">#REF!</definedName>
    <definedName name="ROSM">#REF!</definedName>
    <definedName name="RP">#N/A</definedName>
    <definedName name="rrr" hidden="1">#REF!</definedName>
    <definedName name="run_type_summary">[21]Inputs!$AR$14:$AR$38</definedName>
    <definedName name="S_codes">[57]lookup!$A$3:$B$46</definedName>
    <definedName name="S_Node">[51]Cover!$AG$94</definedName>
    <definedName name="S_W_Version_Supported_by_the_Vendor">#REF!</definedName>
    <definedName name="sach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sach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sach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sach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sach" hidden="1">{"Inhalt",#N/A,FALSE,"Inhalt";"GesamtKoAZL",#N/A,FALSE,"GesamtKoAZL";"Gesamt",#N/A,FALSE,"Gesamt";"GesamtKennzahlen",#N/A,FALSE,"Gesamt";"RessortHVL1L2",#N/A,FALSE,"Ressorts";"RessortL3L4L5",#N/A,FALSE,"Ressorts"}</definedName>
    <definedName name="safd" hidden="1">"43FX1MNWAMVN3YYS8GIY96DXI"</definedName>
    <definedName name="SAPBEXhrIndnt" hidden="1">"Wide"</definedName>
    <definedName name="SAPBEXrevision" hidden="1">1</definedName>
    <definedName name="SAPBEXsysID" hidden="1">"EBE"</definedName>
    <definedName name="SAPBEXwbID" hidden="1">"3J6YKW6LUSLZWPBPMRJ7OWN6V"</definedName>
    <definedName name="SAPBEXwbID2" hidden="1">"43FX24ST2C4W36VY0G1XZTCSM"</definedName>
    <definedName name="SAPsysID" hidden="1">"708C5W7SBKP804JT78WJ0JNKI"</definedName>
    <definedName name="SAPwbID" hidden="1">"ARS"</definedName>
    <definedName name="scale_factor">'[21]IR Sensitivity'!$B$15</definedName>
    <definedName name="Scope" localSheetId="1">IF(_SoloReply," - [solo]","- [group]")</definedName>
    <definedName name="Scope" localSheetId="3">IF(_SoloReply," - [solo]","- [group]")</definedName>
    <definedName name="Scope" localSheetId="4">IF(_SoloReply," - [solo]","- [group]")</definedName>
    <definedName name="Scope" localSheetId="2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>#N/A</definedName>
    <definedName name="Scope_41">NA()</definedName>
    <definedName name="Scope_41_1">#N/A</definedName>
    <definedName name="Scope_41_1_1">NA()</definedName>
    <definedName name="Scope_41_1_2">#N/A</definedName>
    <definedName name="Scope_41_1_3">#N/A</definedName>
    <definedName name="Scope_41_1_4">#N/A</definedName>
    <definedName name="Scope_41_1_6">#N/A</definedName>
    <definedName name="Scope_41_1_7">#N/A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df" hidden="1">"43FX1MNWAMVN3YYS8GIY96DXI"</definedName>
    <definedName name="Segment">[51]Cover!$E$12</definedName>
    <definedName name="SEL">#REF!</definedName>
    <definedName name="SEL_">#REF!</definedName>
    <definedName name="sencount" hidden="1">1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ER">#REF!</definedName>
    <definedName name="SER1_">#REF!</definedName>
    <definedName name="SER2_">#REF!</definedName>
    <definedName name="SER3_">#REF!</definedName>
    <definedName name="SER4_">#REF!</definedName>
    <definedName name="SER5_">#REF!</definedName>
    <definedName name="SER6_">#REF!</definedName>
    <definedName name="SER7_">#REF!</definedName>
    <definedName name="SER8_">#REF!</definedName>
    <definedName name="Server_EOL">#REF!</definedName>
    <definedName name="Server_Redundancy">#REF!</definedName>
    <definedName name="Server_Support_Service_Level">#REF!</definedName>
    <definedName name="SETTORE_MENU">#REF!</definedName>
    <definedName name="SETTORE_SIGLA">#REF!</definedName>
    <definedName name="Settori">[58]AZIENDA!$H$15:$H$22</definedName>
    <definedName name="SF" hidden="1">#REF!</definedName>
    <definedName name="SF_DETAIL_LOOKUP_TABLE">#REF!</definedName>
    <definedName name="SF_LOOKUP_TABLE">#REF!</definedName>
    <definedName name="SF_RESULTS_LOOKUP_TABLE">#REF!</definedName>
    <definedName name="sh_trfer_central">'[21]Distributable Earnings'!$C$5:$AQ$11</definedName>
    <definedName name="SIasstot">#REF!</definedName>
    <definedName name="SIav">#REF!</definedName>
    <definedName name="Sim_Nr_used">'[18]Life Scenarios'!$H$20</definedName>
    <definedName name="SImgar">#REF!</definedName>
    <definedName name="SIreq">#REF!</definedName>
    <definedName name="slo_hu">[43]dimenziók!$A$2:INDEX([43]dimenziók!$A:$A,COUNTA([43]dimenziók!$A:$A))</definedName>
    <definedName name="sMKTint">#REF!</definedName>
    <definedName name="SMT">#REF!</definedName>
    <definedName name="Software_Lifecycle_State">#REF!</definedName>
    <definedName name="Software_Vendor_Support___Extended">#REF!</definedName>
    <definedName name="Software_Vendor_Support___Mainstream">#REF!</definedName>
    <definedName name="sss" hidden="1">#REF!</definedName>
    <definedName name="start_saldo">#REF!</definedName>
    <definedName name="starting_date">[21]Inputs!$Q$11</definedName>
    <definedName name="STOP_">#REF!</definedName>
    <definedName name="STRATEGIC_SURVEY">#REF!</definedName>
    <definedName name="suglas_lov">[13]sifrarnici!$A$2:$A$35</definedName>
    <definedName name="Sum_Count_Average_Minimum_Maximum_Std_Deviation__VarianceValueRowColumnTotalIndex_Summaryvalue_def_array_value_def_arrayTRUE">#N/A</definedName>
    <definedName name="SURVEY_PTR_LOOKUP">#REF!</definedName>
    <definedName name="SURVEY_TYPES">#REF!</definedName>
    <definedName name="SWF_A">#REF!</definedName>
    <definedName name="SWF_A_1">#REF!</definedName>
    <definedName name="SWF_A_2">#REF!</definedName>
    <definedName name="SWF_A_3">#REF!</definedName>
    <definedName name="SWF_A_4">#REF!</definedName>
    <definedName name="SWF_A_5">#REF!</definedName>
    <definedName name="SWF_A_6">#REF!</definedName>
    <definedName name="SWF_B">#REF!</definedName>
    <definedName name="SWF_B_1">#REF!</definedName>
    <definedName name="SWF_B_2">#REF!</definedName>
    <definedName name="SWF_B_3">#REF!</definedName>
    <definedName name="SWF_B_4">#REF!</definedName>
    <definedName name="SWF_B_5">#REF!</definedName>
    <definedName name="SWF_B_6">#REF!</definedName>
    <definedName name="SWF_C">#REF!</definedName>
    <definedName name="SWF_C_1">#REF!</definedName>
    <definedName name="SWF_C_2">#REF!</definedName>
    <definedName name="SWF_C_3">#REF!</definedName>
    <definedName name="SWF_C_4">#REF!</definedName>
    <definedName name="SWF_C_5">#REF!</definedName>
    <definedName name="SWF_C_6">#REF!</definedName>
    <definedName name="SWF_D">#REF!</definedName>
    <definedName name="SWF_D_1">#REF!</definedName>
    <definedName name="SWF_D_2">#REF!</definedName>
    <definedName name="SWF_D_3">#REF!</definedName>
    <definedName name="SWF_D_4">#REF!</definedName>
    <definedName name="SWF_D_5">#REF!</definedName>
    <definedName name="SWF_D_6">#REF!</definedName>
    <definedName name="SWF_E">#REF!</definedName>
    <definedName name="SWF_E_1">#REF!</definedName>
    <definedName name="SWF_E_2">#REF!</definedName>
    <definedName name="SWF_E_3">#REF!</definedName>
    <definedName name="SWF_E_4">#REF!</definedName>
    <definedName name="SWF_E_5">#REF!</definedName>
    <definedName name="SWF_E_6">#REF!</definedName>
    <definedName name="SWF_F">#REF!</definedName>
    <definedName name="SWF_F_1">#REF!</definedName>
    <definedName name="SWF_F_2">#REF!</definedName>
    <definedName name="SWF_F_3">#REF!</definedName>
    <definedName name="SWF_F_4">#REF!</definedName>
    <definedName name="SWF_F_5">#REF!</definedName>
    <definedName name="SWF_F_6">#REF!</definedName>
    <definedName name="SWF_G">#REF!</definedName>
    <definedName name="SWF_G_1">#REF!</definedName>
    <definedName name="SWF_G_2">#REF!</definedName>
    <definedName name="SWF_G_3">#REF!</definedName>
    <definedName name="SWF_G_4">#REF!</definedName>
    <definedName name="SWF_G_5">#REF!</definedName>
    <definedName name="SWF_G_6">#REF!</definedName>
    <definedName name="SWF_H">#REF!</definedName>
    <definedName name="SWF_H_1">#REF!</definedName>
    <definedName name="SWF_H_2">#REF!</definedName>
    <definedName name="SWF_H_3">#REF!</definedName>
    <definedName name="SWF_H_4">#REF!</definedName>
    <definedName name="SWF_H_5">#REF!</definedName>
    <definedName name="SWF_H_6">#REF!</definedName>
    <definedName name="SWF_I">#REF!</definedName>
    <definedName name="SWF_I_1">#REF!</definedName>
    <definedName name="SWF_I_2">#REF!</definedName>
    <definedName name="SWF_I_3">#REF!</definedName>
    <definedName name="SWF_I_4">#REF!</definedName>
    <definedName name="SWF_I_5">#REF!</definedName>
    <definedName name="SWF_I_6">#REF!</definedName>
    <definedName name="SWF_J">#REF!</definedName>
    <definedName name="SWF_J_1">#REF!</definedName>
    <definedName name="SWF_J_2">#REF!</definedName>
    <definedName name="SWF_J_3">#REF!</definedName>
    <definedName name="SWF_J_4">#REF!</definedName>
    <definedName name="SWF_J_5">#REF!</definedName>
    <definedName name="SWF_J_6">#REF!</definedName>
    <definedName name="target_rate_central">'[21]Fund Return'!$C$19:$AQ$19</definedName>
    <definedName name="target_rate_duration">'[21]Fund Return'!$C$50:$AQ$50</definedName>
    <definedName name="target_rate_equity">'[21]Fund Return'!$C$82:$AQ$82</definedName>
    <definedName name="TB">#N/A</definedName>
    <definedName name="tb_sh_par">'[21]Total Buffers'!$C$58:$AQ$58</definedName>
    <definedName name="tb_sh_par_central">'[21]Total Buffers'!$C$14:$AQ$14</definedName>
    <definedName name="tb_sh_par_duration">'[21]Total Buffers'!$C$32:$AQ$32</definedName>
    <definedName name="tb_sh_par_equity">'[21]Total Buffers'!$C$50:$AQ$50</definedName>
    <definedName name="TECHNICAL_SURVEY">#REF!</definedName>
    <definedName name="test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test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test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test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test" hidden="1">{"Inhalt",#N/A,FALSE,"Inhalt";"GesamtKoAZL",#N/A,FALSE,"GesamtKoAZL";"Gesamt",#N/A,FALSE,"Gesamt";"GesamtKennzahlen",#N/A,FALSE,"Gesamt";"RessortHVL1L2",#N/A,FALSE,"Ressorts";"RessortL3L4L5",#N/A,FALSE,"Ressorts"}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HKEY">#REF!</definedName>
    <definedName name="TESTKEYS">#REF!</definedName>
    <definedName name="TESTVKEY">#REF!</definedName>
    <definedName name="TEXT1">[10]Intro!$B$107</definedName>
    <definedName name="TextRefCopyRangeCount" hidden="1">23</definedName>
    <definedName name="Themen">#REF!</definedName>
    <definedName name="This_File">[21]Inputs!$F$5</definedName>
    <definedName name="tip_fonda_lov">[13]sifrarnici!$U$2:$U$5</definedName>
    <definedName name="total_buffers_central">'[21]Total Buffers'!$C$5:$AQ$11</definedName>
    <definedName name="total_buffers_duration">'[21]Total Buffers'!$C$23:$AQ$29</definedName>
    <definedName name="total_buffers_equity">'[21]Total Buffers'!$C$41:$AQ$47</definedName>
    <definedName name="total_buffers_parameters">[21]Inputs!$G$19:$J$21</definedName>
    <definedName name="TPa">#REF!</definedName>
    <definedName name="TPh">#REF!</definedName>
    <definedName name="TQ_DETAIL_LOOKUP_TABLE">#REF!</definedName>
    <definedName name="TQ_LOOKUP_TABLE">#REF!</definedName>
    <definedName name="TQ_RESULTS_LOOKUP_TABLE">#REF!</definedName>
    <definedName name="TRA">#REF!</definedName>
    <definedName name="TRA1_">#REF!</definedName>
    <definedName name="treaty">[43]dimenziók!$H$2:INDEX([43]dimenziók!$H:$H,COUNTA([43]dimenziók!$H:$H))</definedName>
    <definedName name="treaty_selected">[43]dimenziók!$S$2:INDEX([43]dimenziók!$S:$S,COUNTA([43]dimenziók!$S:$S))</definedName>
    <definedName name="Trin">[59]Løntrin!$A$1:$J$108</definedName>
    <definedName name="trtttttrm12121" hidden="1">'[3]7_6'!#REF!</definedName>
    <definedName name="ttt" hidden="1">'[14]Distribution LH'!#REF!</definedName>
    <definedName name="TükEgy">"Option Button 5"</definedName>
    <definedName name="TUR">#REF!</definedName>
    <definedName name="TUR1_">#REF!</definedName>
    <definedName name="TWF_A">#REF!</definedName>
    <definedName name="TWF_A_1">#REF!</definedName>
    <definedName name="TWF_A_2">#REF!</definedName>
    <definedName name="TWF_A_3">#REF!</definedName>
    <definedName name="TWF_A_4">#REF!</definedName>
    <definedName name="TWF_A_5">#REF!</definedName>
    <definedName name="TWF_A_6">#REF!</definedName>
    <definedName name="TWF_B">#REF!</definedName>
    <definedName name="TWF_B_1">#REF!</definedName>
    <definedName name="TWF_B_2">#REF!</definedName>
    <definedName name="TWF_B_3">#REF!</definedName>
    <definedName name="TWF_B_4">#REF!</definedName>
    <definedName name="TWF_B_5">#REF!</definedName>
    <definedName name="TWF_B_6">#REF!</definedName>
    <definedName name="TWF_C">#REF!</definedName>
    <definedName name="TWF_C_1">#REF!</definedName>
    <definedName name="TWF_C_2">#REF!</definedName>
    <definedName name="TWF_C_3">#REF!</definedName>
    <definedName name="TWF_C_4">#REF!</definedName>
    <definedName name="TWF_C_5">#REF!</definedName>
    <definedName name="TWF_C_6">#REF!</definedName>
    <definedName name="TWF_D">#REF!</definedName>
    <definedName name="TWF_D_1">#REF!</definedName>
    <definedName name="TWF_D_2">#REF!</definedName>
    <definedName name="TWF_D_3">#REF!</definedName>
    <definedName name="TWF_D_4">#REF!</definedName>
    <definedName name="TWF_D_5">#REF!</definedName>
    <definedName name="TWF_D_6">#REF!</definedName>
    <definedName name="TWF_E">#REF!</definedName>
    <definedName name="TWF_E_1">#REF!</definedName>
    <definedName name="TWF_E_2">#REF!</definedName>
    <definedName name="TWF_E_3">#REF!</definedName>
    <definedName name="TWF_E_4">#REF!</definedName>
    <definedName name="TWF_E_5">#REF!</definedName>
    <definedName name="TWF_E_6">#REF!</definedName>
    <definedName name="TWF_F">#REF!</definedName>
    <definedName name="TWF_F_1">#REF!</definedName>
    <definedName name="TWF_F_2">#REF!</definedName>
    <definedName name="TWF_F_3">#REF!</definedName>
    <definedName name="TWF_F_4">#REF!</definedName>
    <definedName name="TWF_F_5">#REF!</definedName>
    <definedName name="TWF_F_6">#REF!</definedName>
    <definedName name="TWF_G">#REF!</definedName>
    <definedName name="TWF_G_1">#REF!</definedName>
    <definedName name="TWF_G_2">#REF!</definedName>
    <definedName name="TWF_G_3">#REF!</definedName>
    <definedName name="TWF_G_4">#REF!</definedName>
    <definedName name="TWF_G_5">#REF!</definedName>
    <definedName name="TWF_G_6">#REF!</definedName>
    <definedName name="TWF_H">#REF!</definedName>
    <definedName name="TWF_H_1">#REF!</definedName>
    <definedName name="TWF_H_2">#REF!</definedName>
    <definedName name="TWF_H_3">#REF!</definedName>
    <definedName name="TWF_H_4">#REF!</definedName>
    <definedName name="TWF_H_5">#REF!</definedName>
    <definedName name="TWF_H_6">#REF!</definedName>
    <definedName name="TWF_I">#REF!</definedName>
    <definedName name="TWF_I_1">#REF!</definedName>
    <definedName name="TWF_I_2">#REF!</definedName>
    <definedName name="TWF_I_3">#REF!</definedName>
    <definedName name="TWF_I_4">#REF!</definedName>
    <definedName name="TWF_I_5">#REF!</definedName>
    <definedName name="TWF_I_6">#REF!</definedName>
    <definedName name="TWF_J">#REF!</definedName>
    <definedName name="TWF_J_1">#REF!</definedName>
    <definedName name="TWF_J_2">#REF!</definedName>
    <definedName name="TWF_J_3">#REF!</definedName>
    <definedName name="TWF_J_4">#REF!</definedName>
    <definedName name="TWF_J_5">#REF!</definedName>
    <definedName name="TWF_J_6">#REF!</definedName>
    <definedName name="TypeOfInstitution">#REF!</definedName>
    <definedName name="ulaganje_fonda_lov">[13]sifrarnici!$X$2:$X$8</definedName>
    <definedName name="Umbewertungen_NEU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Umbewertungen_NEU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Umbewertungen_NEU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Umbewertungen_NEU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Umbewertungen_NEU" hidden="1">{"Inhalt",#N/A,FALSE,"Inhalt";"GesamtKoAZL",#N/A,FALSE,"GesamtKoAZL";"Gesamt",#N/A,FALSE,"Gesamt";"GesamtKennzahlen",#N/A,FALSE,"Gesamt";"RessortHVL1L2",#N/A,FALSE,"Ressorts";"RessortL3L4L5",#N/A,FALSE,"Ressorts"}</definedName>
    <definedName name="UNAME">'[60]Sign Off'!$D$6</definedName>
    <definedName name="UPR__non_active_">#REF!</definedName>
    <definedName name="USAGE_LOOKUP_TABLE">#REF!</definedName>
    <definedName name="USD">217.5</definedName>
    <definedName name="UTI">#REF!</definedName>
    <definedName name="UTI1_">#REF!</definedName>
    <definedName name="üüü" localSheetId="1" hidden="1">{#N/A,#N/A,FALSE,"Aging Summary";#N/A,#N/A,FALSE,"Ratio Analysis";#N/A,#N/A,FALSE,"Test 120 Day Accts";#N/A,#N/A,FALSE,"Tickmarks"}</definedName>
    <definedName name="üüü" localSheetId="3" hidden="1">{#N/A,#N/A,FALSE,"Aging Summary";#N/A,#N/A,FALSE,"Ratio Analysis";#N/A,#N/A,FALSE,"Test 120 Day Accts";#N/A,#N/A,FALSE,"Tickmarks"}</definedName>
    <definedName name="üüü" localSheetId="4" hidden="1">{#N/A,#N/A,FALSE,"Aging Summary";#N/A,#N/A,FALSE,"Ratio Analysis";#N/A,#N/A,FALSE,"Test 120 Day Accts";#N/A,#N/A,FALSE,"Tickmarks"}</definedName>
    <definedName name="üüü" localSheetId="2" hidden="1">{#N/A,#N/A,FALSE,"Aging Summary";#N/A,#N/A,FALSE,"Ratio Analysis";#N/A,#N/A,FALSE,"Test 120 Day Accts";#N/A,#N/A,FALSE,"Tickmarks"}</definedName>
    <definedName name="üüü" hidden="1">{#N/A,#N/A,FALSE,"Aging Summary";#N/A,#N/A,FALSE,"Ratio Analysis";#N/A,#N/A,FALSE,"Test 120 Day Accts";#N/A,#N/A,FALSE,"Tickmarks"}</definedName>
    <definedName name="VALIDATION_APP_STRAT">'[61]Data Validation'!$AN$5:$AN$9</definedName>
    <definedName name="VALIDATION_DISPOSITIONS">'[61]Data Validation'!$AP$5:$AP$12</definedName>
    <definedName name="VALIDATION_IMPACT">'[61]Data Validation'!$R$5:$R$9</definedName>
    <definedName name="VALIDATION_LOB">'[62]Data Validation'!#REF!</definedName>
    <definedName name="VALIDATION_PLATFORM">'[63]Data Validation'!$X$5:$X$20</definedName>
    <definedName name="VersionDate">#REF!</definedName>
    <definedName name="VersionDate2">#REF!</definedName>
    <definedName name="VigVirKtgTab">"Option Button 6"</definedName>
    <definedName name="VJE">[19]Parameter!$E$6</definedName>
    <definedName name="VRFININST">[11]Liste!$A$3:$A$8</definedName>
    <definedName name="vrs_fin_ins_lov">[13]sifrarnici!$AD$2:$AD$8</definedName>
    <definedName name="vrst_izv_fin_dok_lov">[13]sifrarnici!$AG$2:$AG$7</definedName>
    <definedName name="vrsta_tem_inst_lov">[13]sifrarnici!$AJ$2:$AJ$7</definedName>
    <definedName name="W">#REF!</definedName>
    <definedName name="warning">#REF!</definedName>
    <definedName name="WCAnnuitiesMatrix">#REF!</definedName>
    <definedName name="WCompMatrix">#REF!</definedName>
    <definedName name="wdgfsga" hidden="1">#REF!</definedName>
    <definedName name="wer" hidden="1">"40N53MAWA2O2BEN2MAQW1JGUV"</definedName>
    <definedName name="what_if">[21]Inputs!$AH$7</definedName>
    <definedName name="what_if_name">[21]Inputs!$AI$7</definedName>
    <definedName name="WORKBOOK_SAPBEXq0001">"DP_4"</definedName>
    <definedName name="WORKBOOK_SAPBEXq0002">"DP_5"</definedName>
    <definedName name="WORKBOOK_SAPBEXq0003">"DP_6"</definedName>
    <definedName name="WORKBOOK_SAPBEXq0004">"DP_7"</definedName>
    <definedName name="WORKBOOK_SAPBEXq0005">"DP_8"</definedName>
    <definedName name="WORKBOOK_SAPBEXq0006">"DP_9"</definedName>
    <definedName name="WORKBOOK_SAPBEXq0007">"DP_10"</definedName>
    <definedName name="WORKBOOK_SAPBEXq0008">"DP_11"</definedName>
    <definedName name="WORKBOOK_SAPBEXq0009">"DP_12"</definedName>
    <definedName name="WORKBOOK_SAPBEXq0010">"DP_13"</definedName>
    <definedName name="WORKBOOK_SAPBEXq0011">"DP_14"</definedName>
    <definedName name="WORKBOOK_SAPBEXq0012">"DP_15"</definedName>
    <definedName name="WORKBOOK_SAPBEXq0013">"DP_16"</definedName>
    <definedName name="WORKBOOK_SAPBEXq0014">"DP_17"</definedName>
    <definedName name="WORKBOOK_SAPBEXq0015">"DP_18"</definedName>
    <definedName name="WORKBOOK_SAPBEXq0016">"DP_19"</definedName>
    <definedName name="WORKBOOK_SAPBEXq0017">"DP_20"</definedName>
    <definedName name="WORKBOOK_SAPBEXq0018">"DP_22"</definedName>
    <definedName name="WORKBOOK_SAPBEXq0019">"DP_21"</definedName>
    <definedName name="WORKBOOK_SAPBEXq0020">"DP_23"</definedName>
    <definedName name="WORKBOOK_SAPBEXq0021">"DP_24"</definedName>
    <definedName name="WORKBOOK_SAPBEXq0022">"DP_26"</definedName>
    <definedName name="WORKBOOK_SAPBEXq0023">"DP_25"</definedName>
    <definedName name="WORKBOOK_SAPBEXq0024">"DP_27"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ERW1_99." localSheetId="1" hidden="1">{"Inhalt",#N/A,FALSE,"Inhalt";"GesamtKoAZL",#N/A,FALSE,"GesamtKoAZL";"Gesamt",#N/A,FALSE,"Gesamt";"GesamtKennzahlen",#N/A,FALSE,"Gesamt";"RessortHVL1L2",#N/A,FALSE,"Ressorts";"RessortL3L4L5",#N/A,FALSE,"Ressorts"}</definedName>
    <definedName name="wrn.ERW1_99." localSheetId="3" hidden="1">{"Inhalt",#N/A,FALSE,"Inhalt";"GesamtKoAZL",#N/A,FALSE,"GesamtKoAZL";"Gesamt",#N/A,FALSE,"Gesamt";"GesamtKennzahlen",#N/A,FALSE,"Gesamt";"RessortHVL1L2",#N/A,FALSE,"Ressorts";"RessortL3L4L5",#N/A,FALSE,"Ressorts"}</definedName>
    <definedName name="wrn.ERW1_99." localSheetId="4" hidden="1">{"Inhalt",#N/A,FALSE,"Inhalt";"GesamtKoAZL",#N/A,FALSE,"GesamtKoAZL";"Gesamt",#N/A,FALSE,"Gesamt";"GesamtKennzahlen",#N/A,FALSE,"Gesamt";"RessortHVL1L2",#N/A,FALSE,"Ressorts";"RessortL3L4L5",#N/A,FALSE,"Ressorts"}</definedName>
    <definedName name="wrn.ERW1_99." localSheetId="2" hidden="1">{"Inhalt",#N/A,FALSE,"Inhalt";"GesamtKoAZL",#N/A,FALSE,"GesamtKoAZL";"Gesamt",#N/A,FALSE,"Gesamt";"GesamtKennzahlen",#N/A,FALSE,"Gesamt";"RessortHVL1L2",#N/A,FALSE,"Ressorts";"RessortL3L4L5",#N/A,FALSE,"Ressorts"}</definedName>
    <definedName name="wrn.ERW1_99." hidden="1">{"Inhalt",#N/A,FALSE,"Inhalt";"GesamtKoAZL",#N/A,FALSE,"GesamtKoAZL";"Gesamt",#N/A,FALSE,"Gesamt";"GesamtKennzahlen",#N/A,FALSE,"Gesamt";"RessortHVL1L2",#N/A,FALSE,"Ressorts";"RessortL3L4L5",#N/A,FALSE,"Ressorts"}</definedName>
    <definedName name="wrn.Folien._.AR._.1195." localSheetId="1" hidden="1">{"Ausland1",#N/A,FALSE,"Gruppe1";"Markt",#N/A,FALSE,"Markt";"Ausland",#N/A,FALSE,"AUSL94";"Beitrag",#N/A,FALSE,"Grupp2";"Hagel",#N/A,FALSE,"Hagel"}</definedName>
    <definedName name="wrn.Folien._.AR._.1195." localSheetId="3" hidden="1">{"Ausland1",#N/A,FALSE,"Gruppe1";"Markt",#N/A,FALSE,"Markt";"Ausland",#N/A,FALSE,"AUSL94";"Beitrag",#N/A,FALSE,"Grupp2";"Hagel",#N/A,FALSE,"Hagel"}</definedName>
    <definedName name="wrn.Folien._.AR._.1195." localSheetId="4" hidden="1">{"Ausland1",#N/A,FALSE,"Gruppe1";"Markt",#N/A,FALSE,"Markt";"Ausland",#N/A,FALSE,"AUSL94";"Beitrag",#N/A,FALSE,"Grupp2";"Hagel",#N/A,FALSE,"Hagel"}</definedName>
    <definedName name="wrn.Folien._.AR._.1195." localSheetId="2" hidden="1">{"Ausland1",#N/A,FALSE,"Gruppe1";"Markt",#N/A,FALSE,"Markt";"Ausland",#N/A,FALSE,"AUSL94";"Beitrag",#N/A,FALSE,"Grupp2";"Hagel",#N/A,FALSE,"Hagel"}</definedName>
    <definedName name="wrn.Folien._.AR._.1195." hidden="1">{"Ausland1",#N/A,FALSE,"Gruppe1";"Markt",#N/A,FALSE,"Markt";"Ausland",#N/A,FALSE,"AUSL94";"Beitrag",#N/A,FALSE,"Grupp2";"Hagel",#N/A,FALSE,"Hagel"}</definedName>
    <definedName name="WS_COUNTRY_CORR">[40]Correlations!$C$7:$V$26</definedName>
    <definedName name="www" hidden="1">#REF!</definedName>
    <definedName name="XXX" hidden="1">"40C4UEAUS67ZS04PS7ZUBS5CN"</definedName>
    <definedName name="xy" hidden="1">#REF!</definedName>
    <definedName name="Year">[28]Cover!$B$34</definedName>
    <definedName name="Year_headings">'[28]Scenarios and parameters'!$D$13:$H$13</definedName>
    <definedName name="Yearend_headings">'[28]Scenarios and parameters'!$E$13:$H$13</definedName>
    <definedName name="Yes_No">#REF!</definedName>
    <definedName name="YesControlFailures">#REF!</definedName>
    <definedName name="ytrnv_ct">#REF!</definedName>
    <definedName name="ytrnv_dt">#REF!</definedName>
    <definedName name="yyy" localSheetId="1" hidden="1">{#N/A,#N/A,FALSE,"Aging Summary";#N/A,#N/A,FALSE,"Ratio Analysis";#N/A,#N/A,FALSE,"Test 120 Day Accts";#N/A,#N/A,FALSE,"Tickmarks"}</definedName>
    <definedName name="yyy" localSheetId="3" hidden="1">{#N/A,#N/A,FALSE,"Aging Summary";#N/A,#N/A,FALSE,"Ratio Analysis";#N/A,#N/A,FALSE,"Test 120 Day Accts";#N/A,#N/A,FALSE,"Tickmarks"}</definedName>
    <definedName name="yyy" localSheetId="4" hidden="1">{#N/A,#N/A,FALSE,"Aging Summary";#N/A,#N/A,FALSE,"Ratio Analysis";#N/A,#N/A,FALSE,"Test 120 Day Accts";#N/A,#N/A,FALSE,"Tickmarks"}</definedName>
    <definedName name="yyy" localSheetId="2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Z_91FEEA93_7A22_4042_B235_31277552A74A_.wvu.PrintArea">#REF!</definedName>
    <definedName name="БД">#REF!</definedName>
    <definedName name="В">#REF!</definedName>
    <definedName name="ВЗ">#REF!</definedName>
    <definedName name="ВЗД">#REF!</definedName>
    <definedName name="ВКЗ">#REF!</definedName>
    <definedName name="ДА">#REF!</definedName>
    <definedName name="датаИЗГОТВЯНЕ">[64]ДАННИ!$B$13</definedName>
    <definedName name="ДДА">#REF!</definedName>
    <definedName name="ДДА1">#REF!</definedName>
    <definedName name="ДЗм">#REF!</definedName>
    <definedName name="ДИс">#REF!</definedName>
    <definedName name="ДК">#REF!</definedName>
    <definedName name="ДКА">#REF!</definedName>
    <definedName name="ДКА1">#REF!</definedName>
    <definedName name="ДПК">#REF!</definedName>
    <definedName name="ДСК">#REF!</definedName>
    <definedName name="З">#REF!</definedName>
    <definedName name="Зп">#REF!</definedName>
    <definedName name="ЗФБ">#REF!</definedName>
    <definedName name="Изготвил">[64]ДАННИ!$B$10</definedName>
    <definedName name="К">#REF!</definedName>
    <definedName name="КА">#REF!</definedName>
    <definedName name="КВ">#REF!</definedName>
    <definedName name="КЗ">#REF!</definedName>
    <definedName name="КЗм">#REF!</definedName>
    <definedName name="КМСК">#REF!</definedName>
    <definedName name="КОбИ">#REF!</definedName>
    <definedName name="коефициенти1">#REF!</definedName>
    <definedName name="КПДАСК">#REF!</definedName>
    <definedName name="КПДАСК1">#REF!</definedName>
    <definedName name="КПДЗ">#REF!</definedName>
    <definedName name="КПКЗ">#REF!</definedName>
    <definedName name="КТС">#REF!</definedName>
    <definedName name="Л001">#REF!</definedName>
    <definedName name="Л01">#REF!</definedName>
    <definedName name="Л02">#REF!</definedName>
    <definedName name="Л03">#REF!</definedName>
    <definedName name="Л1">#REF!</definedName>
    <definedName name="Л2">#REF!</definedName>
    <definedName name="Л3">#REF!</definedName>
    <definedName name="ЛБр">#REF!</definedName>
    <definedName name="ЛК">#REF!</definedName>
    <definedName name="ЛК1">#REF!</definedName>
    <definedName name="ЛКр">#REF!</definedName>
    <definedName name="ЛПл">#REF!</definedName>
    <definedName name="ЛПр">#REF!</definedName>
    <definedName name="ЛСр">#REF!</definedName>
    <definedName name="МЗп">#REF!</definedName>
    <definedName name="НРпс">#REF!</definedName>
    <definedName name="НРспс">#REF!</definedName>
    <definedName name="ОбрК">#REF!</definedName>
    <definedName name="ОЗм">#REF!</definedName>
    <definedName name="ОК">#REF!</definedName>
    <definedName name="ОКР">#REF!</definedName>
    <definedName name="ОКР1">#REF!</definedName>
    <definedName name="ОСА">#REF!</definedName>
    <definedName name="ОСК">#REF!</definedName>
    <definedName name="П">#REF!</definedName>
    <definedName name="Пк">#REF!</definedName>
    <definedName name="ПКап">#REF!</definedName>
    <definedName name="ПоК">#REF!</definedName>
    <definedName name="Пр">#REF!</definedName>
    <definedName name="пример1">#REF!</definedName>
    <definedName name="ПрК">#REF!</definedName>
    <definedName name="ПС">#REF!</definedName>
    <definedName name="Р">#REF!</definedName>
    <definedName name="Ръководител">[64]ДАННИ!$B$11</definedName>
    <definedName name="СА">#REF!</definedName>
    <definedName name="СБ">#REF!</definedName>
    <definedName name="СДА">#REF!</definedName>
    <definedName name="СИИ">#REF!</definedName>
    <definedName name="СК">#REF!</definedName>
    <definedName name="СК1">#REF!</definedName>
    <definedName name="СК2">#REF!</definedName>
    <definedName name="СКА">#REF!</definedName>
    <definedName name="СНИ">#REF!</definedName>
    <definedName name="СОбК">#REF!</definedName>
    <definedName name="СОбК1">#REF!</definedName>
    <definedName name="СОК">#REF!</definedName>
    <definedName name="СОК1">#REF!</definedName>
    <definedName name="СС">#REF!</definedName>
    <definedName name="ТЗ">#REF!</definedName>
    <definedName name="ФС">#REF!</definedName>
    <definedName name="ЧОбК">#REF!</definedName>
    <definedName name="ЧОбК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7" l="1"/>
  <c r="J73" i="7" s="1"/>
  <c r="J55" i="7"/>
  <c r="J43" i="7"/>
  <c r="J38" i="7"/>
  <c r="J34" i="7"/>
  <c r="J21" i="7"/>
  <c r="J6" i="7"/>
  <c r="J56" i="9"/>
  <c r="J38" i="9" l="1"/>
  <c r="J78" i="6"/>
  <c r="J38" i="6"/>
  <c r="J28" i="6" l="1"/>
  <c r="J21" i="9" s="1"/>
  <c r="J58" i="9" s="1"/>
  <c r="J25" i="6"/>
  <c r="J80" i="6" s="1"/>
  <c r="C28" i="3" l="1"/>
  <c r="M2" i="10" l="1"/>
  <c r="M3" i="10"/>
  <c r="M5" i="10" s="1"/>
  <c r="M4" i="10"/>
  <c r="H5" i="10"/>
  <c r="I5" i="10"/>
  <c r="J5" i="10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G21" i="9"/>
  <c r="H21" i="9"/>
  <c r="I21" i="9"/>
  <c r="P22" i="9"/>
  <c r="M23" i="9"/>
  <c r="M24" i="9"/>
  <c r="M25" i="9"/>
  <c r="M26" i="9"/>
  <c r="M27" i="9"/>
  <c r="M28" i="9"/>
  <c r="M29" i="9"/>
  <c r="M30" i="9"/>
  <c r="M31" i="9"/>
  <c r="M32" i="9"/>
  <c r="M33" i="9"/>
  <c r="L34" i="9"/>
  <c r="M34" i="9" s="1"/>
  <c r="M35" i="9"/>
  <c r="L36" i="9"/>
  <c r="M36" i="9"/>
  <c r="M37" i="9"/>
  <c r="G38" i="9"/>
  <c r="H38" i="9"/>
  <c r="I38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L54" i="9"/>
  <c r="M54" i="9" s="1"/>
  <c r="M55" i="9"/>
  <c r="G56" i="9"/>
  <c r="H56" i="9"/>
  <c r="I56" i="9"/>
  <c r="H58" i="9"/>
  <c r="K58" i="9"/>
  <c r="L58" i="9"/>
  <c r="L62" i="9"/>
  <c r="M62" i="9"/>
  <c r="L63" i="9"/>
  <c r="M63" i="9" s="1"/>
  <c r="L64" i="9"/>
  <c r="M64" i="9"/>
  <c r="L65" i="9"/>
  <c r="M65" i="9" s="1"/>
  <c r="L66" i="9"/>
  <c r="M66" i="9"/>
  <c r="L67" i="9"/>
  <c r="M67" i="9" s="1"/>
  <c r="L68" i="9"/>
  <c r="M68" i="9"/>
  <c r="L69" i="9"/>
  <c r="M69" i="9" s="1"/>
  <c r="L70" i="9"/>
  <c r="M70" i="9"/>
  <c r="L71" i="9"/>
  <c r="M71" i="9" s="1"/>
  <c r="G72" i="9"/>
  <c r="M2" i="8"/>
  <c r="H8" i="8"/>
  <c r="I8" i="8"/>
  <c r="J8" i="8"/>
  <c r="M8" i="8"/>
  <c r="L2" i="7"/>
  <c r="M2" i="7"/>
  <c r="M3" i="7"/>
  <c r="M4" i="7"/>
  <c r="M5" i="7"/>
  <c r="G6" i="7"/>
  <c r="H6" i="7"/>
  <c r="I6" i="7"/>
  <c r="L8" i="7"/>
  <c r="M8" i="7" s="1"/>
  <c r="M9" i="7"/>
  <c r="M10" i="7"/>
  <c r="M11" i="7"/>
  <c r="M12" i="7"/>
  <c r="M13" i="7"/>
  <c r="M14" i="7"/>
  <c r="M15" i="7"/>
  <c r="M16" i="7"/>
  <c r="M17" i="7"/>
  <c r="M18" i="7"/>
  <c r="M19" i="7"/>
  <c r="M20" i="7"/>
  <c r="G21" i="7"/>
  <c r="H21" i="7"/>
  <c r="I21" i="7"/>
  <c r="M23" i="7"/>
  <c r="M24" i="7"/>
  <c r="M25" i="7"/>
  <c r="M26" i="7"/>
  <c r="M27" i="7"/>
  <c r="M28" i="7"/>
  <c r="M29" i="7"/>
  <c r="M30" i="7"/>
  <c r="M31" i="7"/>
  <c r="M32" i="7"/>
  <c r="M33" i="7"/>
  <c r="G34" i="7"/>
  <c r="G73" i="7" s="1"/>
  <c r="H34" i="7"/>
  <c r="I34" i="7"/>
  <c r="M34" i="7"/>
  <c r="M36" i="7"/>
  <c r="M38" i="7" s="1"/>
  <c r="M37" i="7"/>
  <c r="G38" i="7"/>
  <c r="H38" i="7"/>
  <c r="I38" i="7"/>
  <c r="M40" i="7"/>
  <c r="M41" i="7"/>
  <c r="M43" i="7" s="1"/>
  <c r="M42" i="7"/>
  <c r="G43" i="7"/>
  <c r="H43" i="7"/>
  <c r="I43" i="7"/>
  <c r="M45" i="7"/>
  <c r="M46" i="7"/>
  <c r="M47" i="7"/>
  <c r="M48" i="7"/>
  <c r="M49" i="7"/>
  <c r="M50" i="7"/>
  <c r="M51" i="7"/>
  <c r="M52" i="7"/>
  <c r="M53" i="7"/>
  <c r="M54" i="7"/>
  <c r="G55" i="7"/>
  <c r="H55" i="7"/>
  <c r="I55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G71" i="7"/>
  <c r="H71" i="7"/>
  <c r="I71" i="7"/>
  <c r="I73" i="7"/>
  <c r="L77" i="7"/>
  <c r="M77" i="7" s="1"/>
  <c r="L78" i="7"/>
  <c r="M78" i="7" s="1"/>
  <c r="L79" i="7"/>
  <c r="M79" i="7" s="1"/>
  <c r="L80" i="7"/>
  <c r="M80" i="7" s="1"/>
  <c r="L81" i="7"/>
  <c r="M81" i="7" s="1"/>
  <c r="L82" i="7"/>
  <c r="M82" i="7" s="1"/>
  <c r="L83" i="7"/>
  <c r="M83" i="7" s="1"/>
  <c r="L84" i="7"/>
  <c r="M84" i="7" s="1"/>
  <c r="L85" i="7"/>
  <c r="M85" i="7" s="1"/>
  <c r="G86" i="7"/>
  <c r="L2" i="6"/>
  <c r="M2" i="6"/>
  <c r="M3" i="6"/>
  <c r="M4" i="6"/>
  <c r="L5" i="6"/>
  <c r="M5" i="6"/>
  <c r="L6" i="6"/>
  <c r="M6" i="6" s="1"/>
  <c r="L7" i="6"/>
  <c r="M7" i="6"/>
  <c r="L8" i="6"/>
  <c r="M8" i="6" s="1"/>
  <c r="L9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G25" i="6"/>
  <c r="H25" i="6"/>
  <c r="I25" i="6"/>
  <c r="M27" i="6"/>
  <c r="G28" i="6"/>
  <c r="H28" i="6"/>
  <c r="I28" i="6"/>
  <c r="M28" i="6"/>
  <c r="M30" i="6"/>
  <c r="M31" i="6"/>
  <c r="M32" i="6"/>
  <c r="M33" i="6"/>
  <c r="M34" i="6"/>
  <c r="M35" i="6"/>
  <c r="M36" i="6"/>
  <c r="M37" i="6"/>
  <c r="G38" i="6"/>
  <c r="H38" i="6"/>
  <c r="I38" i="6"/>
  <c r="M40" i="6"/>
  <c r="M41" i="6"/>
  <c r="M42" i="6"/>
  <c r="M43" i="6"/>
  <c r="M44" i="6"/>
  <c r="M45" i="6"/>
  <c r="M46" i="6"/>
  <c r="M47" i="6"/>
  <c r="M48" i="6"/>
  <c r="M49" i="6"/>
  <c r="M50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G78" i="6"/>
  <c r="H78" i="6"/>
  <c r="H80" i="6" s="1"/>
  <c r="I78" i="6"/>
  <c r="G82" i="6"/>
  <c r="H82" i="6"/>
  <c r="L84" i="6"/>
  <c r="M84" i="6" s="1"/>
  <c r="L85" i="6"/>
  <c r="M85" i="6" s="1"/>
  <c r="L86" i="6"/>
  <c r="M86" i="6"/>
  <c r="L87" i="6"/>
  <c r="M87" i="6" s="1"/>
  <c r="L88" i="6"/>
  <c r="M88" i="6"/>
  <c r="L89" i="6"/>
  <c r="M89" i="6" s="1"/>
  <c r="L90" i="6"/>
  <c r="M90" i="6"/>
  <c r="L91" i="6"/>
  <c r="M91" i="6" s="1"/>
  <c r="L92" i="6"/>
  <c r="M92" i="6"/>
  <c r="L93" i="6"/>
  <c r="M93" i="6" s="1"/>
  <c r="G94" i="6"/>
  <c r="C55" i="3"/>
  <c r="C54" i="3"/>
  <c r="C51" i="3"/>
  <c r="C50" i="3"/>
  <c r="C49" i="3"/>
  <c r="C48" i="3"/>
  <c r="C47" i="3"/>
  <c r="C46" i="3"/>
  <c r="C45" i="3"/>
  <c r="C44" i="3"/>
  <c r="C41" i="3"/>
  <c r="C40" i="3"/>
  <c r="C39" i="3"/>
  <c r="C38" i="3"/>
  <c r="C37" i="3"/>
  <c r="C36" i="3"/>
  <c r="C35" i="3"/>
  <c r="C32" i="3"/>
  <c r="C31" i="3"/>
  <c r="C30" i="3"/>
  <c r="C29" i="3"/>
  <c r="C27" i="3"/>
  <c r="C26" i="3"/>
  <c r="C25" i="3"/>
  <c r="C22" i="3"/>
  <c r="C21" i="3"/>
  <c r="C20" i="3"/>
  <c r="C19" i="3"/>
  <c r="C18" i="3"/>
  <c r="C17" i="3"/>
  <c r="C16" i="3"/>
  <c r="C15" i="3"/>
  <c r="C14" i="3" s="1"/>
  <c r="C12" i="3"/>
  <c r="C11" i="3"/>
  <c r="C10" i="3"/>
  <c r="C9" i="3"/>
  <c r="C8" i="3"/>
  <c r="C7" i="3"/>
  <c r="C6" i="3"/>
  <c r="C5" i="3"/>
  <c r="J41" i="3"/>
  <c r="J40" i="3"/>
  <c r="J39" i="3"/>
  <c r="J38" i="3"/>
  <c r="J34" i="3"/>
  <c r="J33" i="3"/>
  <c r="J32" i="3"/>
  <c r="J29" i="3"/>
  <c r="J27" i="3" s="1"/>
  <c r="J28" i="3"/>
  <c r="J25" i="3"/>
  <c r="J24" i="3"/>
  <c r="J23" i="3"/>
  <c r="J19" i="3" s="1"/>
  <c r="J22" i="3"/>
  <c r="J21" i="3"/>
  <c r="J20" i="3"/>
  <c r="J17" i="3"/>
  <c r="J16" i="3"/>
  <c r="J15" i="3"/>
  <c r="J14" i="3"/>
  <c r="J6" i="3"/>
  <c r="J7" i="3"/>
  <c r="J8" i="3"/>
  <c r="J9" i="3"/>
  <c r="J10" i="3"/>
  <c r="J11" i="3"/>
  <c r="J5" i="3"/>
  <c r="L36" i="3"/>
  <c r="K36" i="3"/>
  <c r="L27" i="3"/>
  <c r="K27" i="3"/>
  <c r="L19" i="3"/>
  <c r="K19" i="3"/>
  <c r="L13" i="3"/>
  <c r="K13" i="3"/>
  <c r="L4" i="3"/>
  <c r="K4" i="3"/>
  <c r="D53" i="3"/>
  <c r="D43" i="3"/>
  <c r="D34" i="3"/>
  <c r="D24" i="3"/>
  <c r="D14" i="3"/>
  <c r="D4" i="3"/>
  <c r="E4" i="3"/>
  <c r="E14" i="3"/>
  <c r="E24" i="3"/>
  <c r="E34" i="3"/>
  <c r="E43" i="3"/>
  <c r="E53" i="3"/>
  <c r="J36" i="3"/>
  <c r="J4" i="3"/>
  <c r="I36" i="3"/>
  <c r="I27" i="3"/>
  <c r="I19" i="3"/>
  <c r="I13" i="3"/>
  <c r="I4" i="3"/>
  <c r="C53" i="3"/>
  <c r="C34" i="3"/>
  <c r="C24" i="3"/>
  <c r="C4" i="3"/>
  <c r="B53" i="3"/>
  <c r="B43" i="3"/>
  <c r="B34" i="3"/>
  <c r="B24" i="3"/>
  <c r="B14" i="3"/>
  <c r="B4" i="3"/>
  <c r="P84" i="6" l="1"/>
  <c r="M94" i="6"/>
  <c r="M72" i="9"/>
  <c r="M38" i="6"/>
  <c r="I58" i="9"/>
  <c r="M21" i="9"/>
  <c r="L3" i="3"/>
  <c r="J13" i="3"/>
  <c r="O84" i="6"/>
  <c r="M78" i="6"/>
  <c r="M6" i="7"/>
  <c r="M56" i="9"/>
  <c r="C43" i="3"/>
  <c r="M71" i="7"/>
  <c r="H73" i="7"/>
  <c r="M21" i="7"/>
  <c r="G58" i="9"/>
  <c r="M55" i="7"/>
  <c r="I80" i="6"/>
  <c r="G80" i="6"/>
  <c r="M25" i="6"/>
  <c r="M80" i="6" s="1"/>
  <c r="M96" i="6" s="1"/>
  <c r="K3" i="3"/>
  <c r="D3" i="3"/>
  <c r="I3" i="3"/>
  <c r="M38" i="9"/>
  <c r="M58" i="9" s="1"/>
  <c r="M74" i="9" s="1"/>
  <c r="M86" i="7"/>
  <c r="M73" i="7"/>
  <c r="E3" i="3"/>
  <c r="R3" i="3" s="1"/>
  <c r="J3" i="3"/>
  <c r="B3" i="3"/>
  <c r="O3" i="3" s="1"/>
  <c r="C3" i="3"/>
  <c r="M88" i="7" l="1"/>
  <c r="Q3" i="3"/>
  <c r="P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dimitrovaglori</author>
  </authors>
  <commentList>
    <comment ref="E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dimitrovaglori:</t>
        </r>
        <r>
          <rPr>
            <sz val="9"/>
            <color indexed="81"/>
            <rFont val="Tahoma"/>
            <family val="2"/>
          </rPr>
          <t xml:space="preserve">
3 for each departent head +1 for Gloria</t>
        </r>
      </text>
    </comment>
  </commentList>
</comments>
</file>

<file path=xl/sharedStrings.xml><?xml version="1.0" encoding="utf-8"?>
<sst xmlns="http://schemas.openxmlformats.org/spreadsheetml/2006/main" count="846" uniqueCount="407">
  <si>
    <t>Работно място на служителя</t>
  </si>
  <si>
    <t>Комбиниран кабинет (трима човека)</t>
  </si>
  <si>
    <t>Open space</t>
  </si>
  <si>
    <t>Архив</t>
  </si>
  <si>
    <t>Large</t>
  </si>
  <si>
    <t>Medium</t>
  </si>
  <si>
    <t>Small</t>
  </si>
  <si>
    <t>Social Area</t>
  </si>
  <si>
    <t>Coffee point</t>
  </si>
  <si>
    <t>Самостоятелен кабинет</t>
  </si>
  <si>
    <t>Многоместен кабинет</t>
  </si>
  <si>
    <t>Управление "Маркет Мениджмънт"</t>
  </si>
  <si>
    <t>Изпълнителен асистент (Personal Assistant)</t>
  </si>
  <si>
    <t>Комбиниран кабинет (двама човека)</t>
  </si>
  <si>
    <t>Дирекция "Брокерски център"</t>
  </si>
  <si>
    <t>Работните места  трябва да бъдат изградени с звукопоглъщащи материали</t>
  </si>
  <si>
    <t>Дирекция "Координация на работата с ГП и П"</t>
  </si>
  <si>
    <t>Дирекция "Продажби Агентски мрежи"</t>
  </si>
  <si>
    <t>Дирекция "Продажби през банки и ключови партньори"</t>
  </si>
  <si>
    <t>Дирекция "Продажби през специализирана мрежа"</t>
  </si>
  <si>
    <t>Кабинет за 4 човека HelpDesk - шумоизилиран с картов достъп</t>
  </si>
  <si>
    <t>Кабинет за 15 човека с картов достъп.</t>
  </si>
  <si>
    <t>Кабинет за 22 човека с картов достъп.</t>
  </si>
  <si>
    <t>Склад</t>
  </si>
  <si>
    <t>Направление "Подписваческа дейност и Продукти"</t>
  </si>
  <si>
    <t>Дирекция "Живото и здравно застраховане"</t>
  </si>
  <si>
    <t>Управление "Автомобилно застраховане"</t>
  </si>
  <si>
    <t>Управление "Общо застраховане"</t>
  </si>
  <si>
    <t>Дирекция "Методология"</t>
  </si>
  <si>
    <t>Дирекция "Осигурителни договори и клиенти"</t>
  </si>
  <si>
    <t>Специализирана служба "Вътрешен контрол"</t>
  </si>
  <si>
    <t>Банкиране на дребно</t>
  </si>
  <si>
    <t>Корпоративно банкиране</t>
  </si>
  <si>
    <t>Insurance and Pension</t>
  </si>
  <si>
    <t>Operatations</t>
  </si>
  <si>
    <t>Top management</t>
  </si>
  <si>
    <t>Claims</t>
  </si>
  <si>
    <t>Organizational Management</t>
  </si>
  <si>
    <t>IT</t>
  </si>
  <si>
    <t>IT Security</t>
  </si>
  <si>
    <t>Project Management</t>
  </si>
  <si>
    <t>Facility Management (ASD)</t>
  </si>
  <si>
    <t>Security</t>
  </si>
  <si>
    <t>Finance</t>
  </si>
  <si>
    <t>Administration</t>
  </si>
  <si>
    <t>Planning and Controlling</t>
  </si>
  <si>
    <t>Accounting</t>
  </si>
  <si>
    <t>Financial Actuaries</t>
  </si>
  <si>
    <t>Risk Manangement</t>
  </si>
  <si>
    <t>Investments</t>
  </si>
  <si>
    <t>Financial procesess and reporting</t>
  </si>
  <si>
    <t>Central Functions</t>
  </si>
  <si>
    <t>Trasformation Office</t>
  </si>
  <si>
    <t>Market Management</t>
  </si>
  <si>
    <t>HR</t>
  </si>
  <si>
    <t>Legal and Compliance</t>
  </si>
  <si>
    <t>Data Protection</t>
  </si>
  <si>
    <t>Internal Audit</t>
  </si>
  <si>
    <t>Sales</t>
  </si>
  <si>
    <t>Agent Network</t>
  </si>
  <si>
    <t>Pension Agents</t>
  </si>
  <si>
    <t>Brokers</t>
  </si>
  <si>
    <t>GR/R</t>
  </si>
  <si>
    <t>Bancassurance</t>
  </si>
  <si>
    <t>Training/Sales Support</t>
  </si>
  <si>
    <t>Underwriting</t>
  </si>
  <si>
    <t>Pricing Actuaries</t>
  </si>
  <si>
    <t>Products</t>
  </si>
  <si>
    <t>Reinsurance</t>
  </si>
  <si>
    <t>Motor</t>
  </si>
  <si>
    <t>Non Motor</t>
  </si>
  <si>
    <t>LH and Health</t>
  </si>
  <si>
    <t>Energy</t>
  </si>
  <si>
    <t>Pension</t>
  </si>
  <si>
    <t>All otheremployees</t>
  </si>
  <si>
    <t>TOTAL</t>
  </si>
  <si>
    <t>Work Stations
New HQ Plan</t>
  </si>
  <si>
    <t>Bank and Leasing</t>
  </si>
  <si>
    <t>Organizational and Process Management</t>
  </si>
  <si>
    <t>Risk</t>
  </si>
  <si>
    <t>Risk Control and Reporting</t>
  </si>
  <si>
    <t>Credit Risk</t>
  </si>
  <si>
    <t>Problematic credits</t>
  </si>
  <si>
    <t>Sales Reporting</t>
  </si>
  <si>
    <t>Bank Regulations</t>
  </si>
  <si>
    <t>Leasing Finance Operations</t>
  </si>
  <si>
    <t>Legal</t>
  </si>
  <si>
    <t>Compliance</t>
  </si>
  <si>
    <t>Business</t>
  </si>
  <si>
    <t>Retail Banking</t>
  </si>
  <si>
    <t>Corporate Banking</t>
  </si>
  <si>
    <t>Liquidity and Markets</t>
  </si>
  <si>
    <t>Leasing Business Opertaions</t>
  </si>
  <si>
    <t>Comments</t>
  </si>
  <si>
    <t>Max
Work Stations</t>
  </si>
  <si>
    <t>Prpoosed
Work
stations</t>
  </si>
  <si>
    <t>Dedicated Work Stations</t>
  </si>
  <si>
    <t>Общо всичко за етаж В</t>
  </si>
  <si>
    <t>Place for Communication Technics</t>
  </si>
  <si>
    <t>1 климатик като разход</t>
  </si>
  <si>
    <t>HR Archieve (Insurance and Pension &amp; Bank and Leasing)</t>
  </si>
  <si>
    <t>Print copy point</t>
  </si>
  <si>
    <t>За 2 човека</t>
  </si>
  <si>
    <t>Focus room</t>
  </si>
  <si>
    <t>За 4 човека</t>
  </si>
  <si>
    <t>За 12 човека</t>
  </si>
  <si>
    <t>За 20 човека</t>
  </si>
  <si>
    <t>За 60 човека</t>
  </si>
  <si>
    <t>Extra Large</t>
  </si>
  <si>
    <t>Трябва да са в съседство (стена тип хармоника)</t>
  </si>
  <si>
    <t>Размер на който ще се добавят щори</t>
  </si>
  <si>
    <t>Размер на едната страна</t>
  </si>
  <si>
    <r>
      <t xml:space="preserve">Общо </t>
    </r>
    <r>
      <rPr>
        <b/>
        <u/>
        <sz val="12"/>
        <color theme="1"/>
        <rFont val="Calibri"/>
        <family val="2"/>
        <charset val="204"/>
        <scheme val="minor"/>
      </rPr>
      <t>кв. м.</t>
    </r>
    <r>
      <rPr>
        <b/>
        <sz val="12"/>
        <color theme="1"/>
        <rFont val="Calibri"/>
        <family val="2"/>
        <charset val="204"/>
        <scheme val="minor"/>
      </rPr>
      <t xml:space="preserve"> за зала (Gross)</t>
    </r>
  </si>
  <si>
    <t>Размер зала (Gross) в кв. м.</t>
  </si>
  <si>
    <t>Брой зали /
 Други помещения</t>
  </si>
  <si>
    <t>Коментар за  зала, за среща</t>
  </si>
  <si>
    <t xml:space="preserve"> Вид зала за среща</t>
  </si>
  <si>
    <t>Общо работни станции</t>
  </si>
  <si>
    <t>150/80/70</t>
  </si>
  <si>
    <t>Главен счетоводител Енергия и счетоводител HR разходи</t>
  </si>
  <si>
    <t>Buainess process outsourcing - Общо застраховеане</t>
  </si>
  <si>
    <t>Дирекция "Общо счетоводство" - Общо застраховане (вкл. SAP)</t>
  </si>
  <si>
    <t xml:space="preserve">Главен счетоводител Общо застраховане </t>
  </si>
  <si>
    <t>Buainess process outsourcing - Пенсионно</t>
  </si>
  <si>
    <t>Счетоводен епик Пенсионно</t>
  </si>
  <si>
    <t xml:space="preserve">Финансов мениджър Пенсионно </t>
  </si>
  <si>
    <t>Buainess process outsourcing Живото застраховане</t>
  </si>
  <si>
    <t>Счетоводен епик Живото застраховане</t>
  </si>
  <si>
    <t>Главен счетоводител Живото застраховане</t>
  </si>
  <si>
    <t>Заместник ръководител  Дирекция "Общо счетоводство" - Застраховане и Пенсионно</t>
  </si>
  <si>
    <t>Ръководител Дирекция "Общо счетоводство "- Застраховане и Пенсионно</t>
  </si>
  <si>
    <t>Трябва да са в съседство (трябва да се реши къде да се разположат - идеално ще бъде между управление на Риска и горния десен и големи зали за срещи )</t>
  </si>
  <si>
    <t>Дирекция "Управление на риска" - Застраховане и Пенсионно</t>
  </si>
  <si>
    <t>Ръководител Дирекция "Управление на риска" - Застраховане и Пенсионно</t>
  </si>
  <si>
    <t>Трябва да са в съседство на дирекция "Финансови актюери"</t>
  </si>
  <si>
    <t>Дирекция "Финансови актюери</t>
  </si>
  <si>
    <t>Главен Актюер (мениджър) Общо застраховане - дирекция "Финансови Актюери"</t>
  </si>
  <si>
    <t>Ръководител Дирекция "Финансови актюери"</t>
  </si>
  <si>
    <t>Трябва да са в съседство и да се намират между горния ляв ъгъл и горния десен ъгъл в съседство на CFO Allianz Bulgaria Holding</t>
  </si>
  <si>
    <t>Отдел Лизинг финанси</t>
  </si>
  <si>
    <t>Финансов директор - отдел Лизинг финанси</t>
  </si>
  <si>
    <t>Отдел Оперативно счетоводство и данъци (Счетоводство) - Банка</t>
  </si>
  <si>
    <t>Мениджър  Оперативно счетоводство и данъци (Счетоводство) - Банка</t>
  </si>
  <si>
    <t>Отдел Главна Книга (Счетоводство) - Банка</t>
  </si>
  <si>
    <t>Мениджър Главна Книга (Счетоводство) - Банка</t>
  </si>
  <si>
    <t>Началник управление Счетоводство - Банка</t>
  </si>
  <si>
    <t>Работните места места трябва да са между долния ляв ъгъл и долния десен ягъл в съседство на CFO Bank and Leasing</t>
  </si>
  <si>
    <t>180/80/70</t>
  </si>
  <si>
    <t>CFO Bank and Leasing
Top Management</t>
  </si>
  <si>
    <r>
      <t xml:space="preserve">Кабинета трябва да е разположен около </t>
    </r>
    <r>
      <rPr>
        <u/>
        <sz val="11"/>
        <color theme="1"/>
        <rFont val="Calibri"/>
        <family val="2"/>
        <scheme val="minor"/>
      </rPr>
      <t>долния ляв ъгъл</t>
    </r>
  </si>
  <si>
    <t>Дирекция "Банкови регулации и нормативи"  -  банка и лизинг</t>
  </si>
  <si>
    <t>Ръководител Дирекция "Банкови регулации и нормативи"  -  банка и лизинг</t>
  </si>
  <si>
    <t>Дирекция "Рипортинг продажби"  - банка и лизинг</t>
  </si>
  <si>
    <t>Управление "Планиране и контролинг" - банка и лизинг</t>
  </si>
  <si>
    <t>Ръководител Дирекция "Рипортинг продажби"  - банка и лизинг</t>
  </si>
  <si>
    <t>Ръководител Управление "Планиране и контролинг" - банка и лизинг</t>
  </si>
  <si>
    <t>Дирекция "Финансови процеси и рипортинг" - Застраховане и Пенсионно</t>
  </si>
  <si>
    <t>Дирекция "Планиране и контролинг" - Застраховане и Пенсионно</t>
  </si>
  <si>
    <t>Ръководител Дирекция "Планиране и контролинг" - Allianz Bulgaria Holding</t>
  </si>
  <si>
    <t>Трябва да са в съседство и да се намират между горния ляв ъгъл и дилния ляв ъгъл</t>
  </si>
  <si>
    <t>Работното място на Изпълнителен асистент (Personal Assistant) трябва да е до кабинета на CFO Allianz Bulgaria Top Management</t>
  </si>
  <si>
    <t>CFO Allianz Bulgaria Holding
Top Management</t>
  </si>
  <si>
    <r>
      <t xml:space="preserve">Кабинета трябва да е разположен на хубаво място </t>
    </r>
    <r>
      <rPr>
        <sz val="11"/>
        <color theme="1"/>
        <rFont val="Calibri"/>
        <family val="2"/>
        <scheme val="minor"/>
      </rPr>
      <t>(</t>
    </r>
    <r>
      <rPr>
        <u/>
        <sz val="11"/>
        <color theme="1"/>
        <rFont val="Calibri"/>
        <family val="2"/>
        <scheme val="minor"/>
      </rPr>
      <t>в горния ляв ъгъл)</t>
    </r>
  </si>
  <si>
    <t>Дирекция "Управление на инвестиции" - Застраховане и Пенсионно</t>
  </si>
  <si>
    <t>Главен мениджър Инвестиции -  Застраховане и Пенсионно
Топ менидмънт</t>
  </si>
  <si>
    <r>
      <t xml:space="preserve">Трябва да са в съседство и да са също в съседство на стаите на </t>
    </r>
    <r>
      <rPr>
        <u/>
        <sz val="11"/>
        <color theme="1"/>
        <rFont val="Calibri"/>
        <family val="2"/>
        <scheme val="minor"/>
      </rPr>
      <t xml:space="preserve">Пенсионните фондове
</t>
    </r>
    <r>
      <rPr>
        <sz val="11"/>
        <color theme="1"/>
        <rFont val="Calibri"/>
        <family val="2"/>
        <scheme val="minor"/>
      </rPr>
      <t>(между Долен Десен ъгъл и Долен Ляв ъгъл)</t>
    </r>
  </si>
  <si>
    <t>Всички отдели в Направление "Финанси, контролинг и риск" - Застраховане и Пенсионно 
и 
Направление "Финанси" - Банка и застраховане
трябва да са в съседство
(Около Горен Ляв ъгъл и Около Долен Ляв Ъгъл)</t>
  </si>
  <si>
    <t>Финанси, контролинг и риск" - Застраховане и Пенсионно 
и 
Финанси - Банка и застраховане</t>
  </si>
  <si>
    <t>Общо</t>
  </si>
  <si>
    <t>6 човека с работни станции в Оpen space (Buainess process outsourcing)</t>
  </si>
  <si>
    <t>Buainess process outsourcing Пенсионни фондове</t>
  </si>
  <si>
    <t>Дирекция "Актюери ПОД"</t>
  </si>
  <si>
    <t>Прокурист ПОД</t>
  </si>
  <si>
    <t>Ръководител Специализирана служба "Вътрешен контрол"</t>
  </si>
  <si>
    <t xml:space="preserve">CEO Allianz Pension
Топ мениджмънт </t>
  </si>
  <si>
    <r>
      <t xml:space="preserve">Всички отдели трябва да са в съседство и да са също в съседство на стаите на  </t>
    </r>
    <r>
      <rPr>
        <u/>
        <sz val="11"/>
        <color theme="1"/>
        <rFont val="Calibri"/>
        <family val="2"/>
        <scheme val="minor"/>
      </rPr>
      <t>Главен мениджър Инвестиции</t>
    </r>
    <r>
      <rPr>
        <sz val="11"/>
        <color theme="1"/>
        <rFont val="Calibri"/>
        <family val="2"/>
        <scheme val="minor"/>
      </rPr>
      <t xml:space="preserve"> и </t>
    </r>
    <r>
      <rPr>
        <u/>
        <sz val="11"/>
        <color theme="1"/>
        <rFont val="Calibri"/>
        <family val="2"/>
        <scheme val="minor"/>
      </rPr>
      <t xml:space="preserve">Дирекция "Управление на инвестиции)
</t>
    </r>
    <r>
      <rPr>
        <sz val="11"/>
        <color theme="1"/>
        <rFont val="Calibri"/>
        <family val="2"/>
        <scheme val="minor"/>
      </rPr>
      <t>Около Долен Десен ъгъл</t>
    </r>
  </si>
  <si>
    <t>Пенсионни фондове</t>
  </si>
  <si>
    <t>2 Застраховане и Пенсионно  и 1 банка и лизинг
Където се намери подходящо място</t>
  </si>
  <si>
    <t>Управление "Сигурност и охрана" - Застраховане и Пенсионно &amp; Банка и Лизинг</t>
  </si>
  <si>
    <r>
      <t>Трябва да са заедно с Шофьор на  председателя на изпълнителния комитет на Алианц България</t>
    </r>
    <r>
      <rPr>
        <sz val="12"/>
        <color theme="1"/>
        <rFont val="Calibri"/>
        <family val="2"/>
        <scheme val="minor"/>
      </rPr>
      <t xml:space="preserve"> (виж реда отгоре)</t>
    </r>
  </si>
  <si>
    <t>Към Долен Десен ъгъл</t>
  </si>
  <si>
    <t>Операции - Security Застраховане и Пенсионно &amp; Банка и Лизинг</t>
  </si>
  <si>
    <t>Където се намери подходящо място</t>
  </si>
  <si>
    <t xml:space="preserve">Шофьор на  председателя на изпълнителния комитет на Алианц България </t>
  </si>
  <si>
    <t>Трябва да е заедно с хората от  Управление "Сигурност и охрана" - Застраховане и Пенсионно &amp; Банка и Лизинг (виж реда отдолу)</t>
  </si>
  <si>
    <t>Управление "Човешки ресурси" - Банка и лизинг</t>
  </si>
  <si>
    <t>Управление "Човешки ресурси" - Застраховане и Пенсионно</t>
  </si>
  <si>
    <t>Ръководител Управление "Човешки ресурси" - Застраховане и Пенсионно &amp; Банка и Лизинг</t>
  </si>
  <si>
    <t>Управление "Съответствие и нормативен контрол" (Anti money laundering) - Банка и Лизинг"</t>
  </si>
  <si>
    <t>Управление "Съответствие и нормативен контрол - Банка и Лизинг"</t>
  </si>
  <si>
    <t>Ръководител Управление "Съответствие и нормативен контрол - Банка и Лизинг"</t>
  </si>
  <si>
    <t>Трябва да са  в съседство</t>
  </si>
  <si>
    <t xml:space="preserve"> Управление "Правно и Съответствие" - Застраховане и Пенсионно</t>
  </si>
  <si>
    <t>Длъжностно лице "Защита на данните - Застраховане и Пенсионно &amp; Банка и Лизинг</t>
  </si>
  <si>
    <t>Ръководител управление "Правно и Съответствие" - Застраховане и Пенсионно</t>
  </si>
  <si>
    <t>Управление "Вътрешен одит - Банка и Лизинг"</t>
  </si>
  <si>
    <t>Ръководител "Вътрешен одит - Банка и Лизинг"</t>
  </si>
  <si>
    <t>Управление "Вътрешен одит" - Застраховане и Пенсионно</t>
  </si>
  <si>
    <t>Ръководител Управление "Вътрешен одит" - Застраховане и Пенсионно</t>
  </si>
  <si>
    <t>Директор 3 Маркет Мениджмънт  -  Банка и лизинг</t>
  </si>
  <si>
    <t>Директор 2 Маркет Мениджмънт  -  Застраховане и Пенсионно</t>
  </si>
  <si>
    <t>Директор 1 Маркет Мениджмънт -  Застраховане и Пенсионно</t>
  </si>
  <si>
    <t>Head of Market Management
Топ мениджмънт управление</t>
  </si>
  <si>
    <t xml:space="preserve">
Самостоятелния кабинет трябва да е в Долен Десен ъгъл
Трябва да са  в съседство</t>
  </si>
  <si>
    <t>Корпоративен Секретар Алианц България</t>
  </si>
  <si>
    <t xml:space="preserve">Личен асистент на  председателя на изпълнителния комитет на Алианц България </t>
  </si>
  <si>
    <t xml:space="preserve">Изпълнителен асистент на  председателя на изпълнителния комитет на Алианц България </t>
  </si>
  <si>
    <t xml:space="preserve">Работното място на служителите трябва да е до кабинета на председателя на изпълнителния комитет на Алианц България </t>
  </si>
  <si>
    <t>CEO Allianz Bulgaria Holding
Топ мениджмънт (председателя на изпълнителния комитет)</t>
  </si>
  <si>
    <t>Кабинета трябва да е разположен на най-хубавото място. Ще принадлежи на председателя на изпълнителния комитет на Алианц България
Горен Десен Ъгъл</t>
  </si>
  <si>
    <r>
      <t>Направление "Централни функции"
(Застраховане и Пенсионно &amp; Банка и лизинг</t>
    </r>
    <r>
      <rPr>
        <i/>
        <sz val="11"/>
        <color theme="1"/>
        <rFont val="Calibri"/>
        <family val="2"/>
        <charset val="204"/>
        <scheme val="minor"/>
      </rPr>
      <t>)</t>
    </r>
    <r>
      <rPr>
        <sz val="10"/>
        <color theme="1"/>
        <rFont val="Arial"/>
        <family val="2"/>
      </rPr>
      <t xml:space="preserve"> трябва да са в съседство
Около Горен Десен Ъгъл и към/около  Долен Десен ъгъл</t>
    </r>
  </si>
  <si>
    <r>
      <t xml:space="preserve">Направление "Централни функции"
</t>
    </r>
    <r>
      <rPr>
        <sz val="10"/>
        <color theme="1"/>
        <rFont val="Arial"/>
        <family val="2"/>
      </rPr>
      <t>(Застраховане и Пенсионно &amp; Банка и лизинг)</t>
    </r>
  </si>
  <si>
    <r>
      <t xml:space="preserve">Общо </t>
    </r>
    <r>
      <rPr>
        <b/>
        <u/>
        <sz val="11"/>
        <color theme="1"/>
        <rFont val="Calibri"/>
        <family val="2"/>
        <charset val="204"/>
        <scheme val="minor"/>
      </rPr>
      <t>кв. м. (Gross)</t>
    </r>
    <r>
      <rPr>
        <b/>
        <sz val="11"/>
        <color theme="1"/>
        <rFont val="Calibri"/>
        <family val="2"/>
        <charset val="204"/>
        <scheme val="minor"/>
      </rPr>
      <t xml:space="preserve"> за кабинет или Open Space място</t>
    </r>
  </si>
  <si>
    <r>
      <t xml:space="preserve">Размер на работната станция на служителя  </t>
    </r>
    <r>
      <rPr>
        <b/>
        <u/>
        <sz val="11"/>
        <color theme="1"/>
        <rFont val="Calibri"/>
        <family val="2"/>
        <charset val="204"/>
        <scheme val="minor"/>
      </rPr>
      <t>кв. м. (Gross)</t>
    </r>
  </si>
  <si>
    <t>Размер на бюро</t>
  </si>
  <si>
    <t>Брой Open Spaces</t>
  </si>
  <si>
    <t>Брой работни станции</t>
  </si>
  <si>
    <t>Брой кабинети</t>
  </si>
  <si>
    <t>Коментар за работното място на служителя</t>
  </si>
  <si>
    <t>Отдел / Позиция</t>
  </si>
  <si>
    <t>Детайлен коментар</t>
  </si>
  <si>
    <t>Генерален Коментар</t>
  </si>
  <si>
    <t>Направление</t>
  </si>
  <si>
    <t>Общо всичко за етаж А</t>
  </si>
  <si>
    <t>За 10 човека</t>
  </si>
  <si>
    <t>Medium - smaller</t>
  </si>
  <si>
    <t>За 6 човека</t>
  </si>
  <si>
    <t>Light Metting room close to the office of CEO Bank</t>
  </si>
  <si>
    <t>Информационни технологии (други)</t>
  </si>
  <si>
    <t>150/80/69</t>
  </si>
  <si>
    <t>С контролиран достъп</t>
  </si>
  <si>
    <t>Информационни технологии - ръководител</t>
  </si>
  <si>
    <t>Отдел Съдействие на потребители и касови наличности (други)</t>
  </si>
  <si>
    <t>Съдействие на потребители и касови наличности (други)</t>
  </si>
  <si>
    <t>Трябва да има шкафове или други тип прегради (но не стъкла или гипсокартон) за да няма пряк визуален достъп към простраството.
Работните станции трябва да са изолирани с звукопоглъщащи материали</t>
  </si>
  <si>
    <t>Съдействие на потребители и касови наличности - ръководител</t>
  </si>
  <si>
    <t>Разплащания и Бек офис (други)</t>
  </si>
  <si>
    <t>150/80/71</t>
  </si>
  <si>
    <t>Разплащания и Бек офис - ръководител</t>
  </si>
  <si>
    <t>Администриране на сметки и кредити; Лизинг операции (други)</t>
  </si>
  <si>
    <t>Трябва да има шкафове или други тип прегради (но не стъкла или гипсокартон) за да няма пряк визуален достъп към простраството</t>
  </si>
  <si>
    <t>Банкови операцаии - началник</t>
  </si>
  <si>
    <t>Административно и стопанско обслужване (други)</t>
  </si>
  <si>
    <t>Административно и стопанско обслужване - директор</t>
  </si>
  <si>
    <t>Организация и процеси (други)</t>
  </si>
  <si>
    <t>Организация и процеси - директор</t>
  </si>
  <si>
    <t>COO - Банка и Лизинг</t>
  </si>
  <si>
    <t>Всички отдели трябва да са в съседство
(около Горен Ляв ъгъл)</t>
  </si>
  <si>
    <t>Операции - Банка и Лизинг</t>
  </si>
  <si>
    <t>Проблемни кредити (други)</t>
  </si>
  <si>
    <t>Трябва да има шкафове или други тип прегради (но не стъкла или гипсокартон) за да няма пряк визуален достъп към простраството.</t>
  </si>
  <si>
    <t>Проблемни кредити - началник</t>
  </si>
  <si>
    <t>Контрол на риска и рипортинг (други)</t>
  </si>
  <si>
    <t>Контрол на риска и рипортинг - ръководител</t>
  </si>
  <si>
    <t>Контрол на риска и рипортинг - началник</t>
  </si>
  <si>
    <t>Трябва да са в съседство</t>
  </si>
  <si>
    <t>Кредитен Контрол (други)</t>
  </si>
  <si>
    <t>Кредитен контрол - ръководител</t>
  </si>
  <si>
    <t>Кредитен риск (други)</t>
  </si>
  <si>
    <t>Кредитен риск - началник</t>
  </si>
  <si>
    <t>Chief Risk Officer - Bank</t>
  </si>
  <si>
    <t>Трябва да са в съседство
(около Долен Ляв ъгъл)</t>
  </si>
  <si>
    <t>Риск - Банка</t>
  </si>
  <si>
    <t>Лизинг Бизнес (други)</t>
  </si>
  <si>
    <t>Executive Director Leasing</t>
  </si>
  <si>
    <t>CEO Leasing</t>
  </si>
  <si>
    <t>Трябва да са в съседство
Между Долен десен ъгъл и Долен Ляв ъгъл</t>
  </si>
  <si>
    <t>Лизингови бизнес операции</t>
  </si>
  <si>
    <t>Ликвидност и пазари (други)</t>
  </si>
  <si>
    <t>Ликвидност и пазари - началник</t>
  </si>
  <si>
    <t>Трябва да е в съседство с Попечитески услуги</t>
  </si>
  <si>
    <t>Между Долен десен ъгъл и Долен Ляв ъгъл</t>
  </si>
  <si>
    <t>Ликвидност и пазари</t>
  </si>
  <si>
    <t>Попечителски Услуги; Продукти и програми за корпоративен бизнес (други)</t>
  </si>
  <si>
    <t>Продукти и програми за корпоративен бизнес - директор</t>
  </si>
  <si>
    <t>Попечителски Услуги - директор</t>
  </si>
  <si>
    <t>Трябва да е в съседство с Ликвидност и пазари</t>
  </si>
  <si>
    <t>Търговско финансиране; Документарни операции; Факторинг (други)</t>
  </si>
  <si>
    <t>Документарни операции - ръководител</t>
  </si>
  <si>
    <t>Търговско финансиране и факторинг - директор</t>
  </si>
  <si>
    <t>Управление продажби на корпоративни клиенти; Малки и средни предприятия (други)</t>
  </si>
  <si>
    <t>Трябва да има шкафове или други тип прегради (но не стъкла или гипсокартон) за да няма пряк визуален достъп към простраството
Местата да са от звукопоглъщащи материали</t>
  </si>
  <si>
    <t>Управление продажби на корпоративни клиенти - началник</t>
  </si>
  <si>
    <t>Големи корпоративни и международни клиенти (други)</t>
  </si>
  <si>
    <t>Големи корпоративни и международни клиенти - директор</t>
  </si>
  <si>
    <t>Head of Corporate Banking</t>
  </si>
  <si>
    <t>Всички отдели в "Банкиране на дребно" трябва да са заедно
(околко Долен Десен ъгъл)</t>
  </si>
  <si>
    <t>Ретейл кредитен център (други)</t>
  </si>
  <si>
    <t>Ретейл кредитен център - ръководител</t>
  </si>
  <si>
    <t>Трябва да е в съседство с отдел Кредитен Риск по надолу в списъка</t>
  </si>
  <si>
    <t>Продукти и сегменти БД (други)</t>
  </si>
  <si>
    <t>Продукти и сегменти БД - директор</t>
  </si>
  <si>
    <t>Партньорски мрежи; Заплатни проекти и ключови клиенти;  Подпомагане на продажбите в Клонова мрежа (други)</t>
  </si>
  <si>
    <t>Подпомагане на продажбите в Клонова мрежа - мениджър</t>
  </si>
  <si>
    <t>Заплатни проекти и ключови клиенти - мениднър</t>
  </si>
  <si>
    <t>Партньорски мрежи - мениднър</t>
  </si>
  <si>
    <t>Дигитални канали и карти (други)</t>
  </si>
  <si>
    <t>Дигитални канали и карти - мениднъри</t>
  </si>
  <si>
    <t>С котролиран достъп</t>
  </si>
  <si>
    <t>Дигитални канали и карти -  директор</t>
  </si>
  <si>
    <t>Асистент на Retail Banking</t>
  </si>
  <si>
    <t>Работното място на служителя трябва да е до кабинета на Head of Retail Banking</t>
  </si>
  <si>
    <t>Head of Retail Banking
Top Management</t>
  </si>
  <si>
    <t>Всички отдели в "Банкиране на дребно" и  трябва да са в съседство с CEO Bank
(под Горен Десен ъгъл)</t>
  </si>
  <si>
    <t>Отдел Управление Правно</t>
  </si>
  <si>
    <t>Управление Правно - началник</t>
  </si>
  <si>
    <t>Между Горен Десен ъгъл и Горен Ляв ъгъл</t>
  </si>
  <si>
    <t xml:space="preserve">Изпълнителен асистент на  CEO Allianz Bank </t>
  </si>
  <si>
    <t>Работното място на служителя трябва да е до кабинета на председателя на CEO Allianz Bank</t>
  </si>
  <si>
    <t>CEO Allianz Bank
Топ мениджмънт</t>
  </si>
  <si>
    <r>
      <t>Кабинета трябва да е разположен на хубаво място в</t>
    </r>
    <r>
      <rPr>
        <b/>
        <u/>
        <sz val="11"/>
        <color theme="1"/>
        <rFont val="Calibri"/>
        <family val="2"/>
        <scheme val="minor"/>
      </rPr>
      <t xml:space="preserve"> Горен Десен ъгъл</t>
    </r>
  </si>
  <si>
    <t>Направление "Централни функции"
(Банка и лизинг)</t>
  </si>
  <si>
    <t>Склад за картини и произведения на изкуството, задължително е необходима вентилация</t>
  </si>
  <si>
    <t>Склад 2</t>
  </si>
  <si>
    <t>Склад 1</t>
  </si>
  <si>
    <t>Помещение с работни станции за 6 човека (с две шумоизолирзни места) на партер - Деловодство Застраховане</t>
  </si>
  <si>
    <t>Parking Slots за служители</t>
  </si>
  <si>
    <t>Център за ликвидация на щети на етаж -1   с 15 Parking Slots</t>
  </si>
  <si>
    <t>Център за ликвидация на щети на етаж -1  с 15 Parking Slots</t>
  </si>
  <si>
    <t>Помещение Claims  с работни станции за 2 човека, които ще приемат средно по двама клиенти в центъра за ликвидация на щети</t>
  </si>
  <si>
    <t>Помещение  на етаж -1</t>
  </si>
  <si>
    <r>
      <t xml:space="preserve">Общо </t>
    </r>
    <r>
      <rPr>
        <b/>
        <u/>
        <sz val="11"/>
        <color theme="1"/>
        <rFont val="Calibri"/>
        <family val="2"/>
        <charset val="204"/>
        <scheme val="minor"/>
      </rPr>
      <t>кв. м.</t>
    </r>
    <r>
      <rPr>
        <b/>
        <sz val="11"/>
        <color theme="1"/>
        <rFont val="Calibri"/>
        <family val="2"/>
        <charset val="204"/>
        <scheme val="minor"/>
      </rPr>
      <t xml:space="preserve"> (Gross)</t>
    </r>
  </si>
  <si>
    <r>
      <t xml:space="preserve">Размер  (Gross) в </t>
    </r>
    <r>
      <rPr>
        <b/>
        <u/>
        <sz val="11"/>
        <color theme="1"/>
        <rFont val="Calibri"/>
        <family val="2"/>
        <charset val="204"/>
        <scheme val="minor"/>
      </rPr>
      <t>кв. м.</t>
    </r>
  </si>
  <si>
    <t>Брой Parking Slots</t>
  </si>
  <si>
    <t>Коментар</t>
  </si>
  <si>
    <t>Общо всичко за етаж Б</t>
  </si>
  <si>
    <t>Room for technical work IT department</t>
  </si>
  <si>
    <t>Doctor's office</t>
  </si>
  <si>
    <t xml:space="preserve"> Управление "Презастраховане"</t>
  </si>
  <si>
    <t>Ръководител Управление "Презастраховане"</t>
  </si>
  <si>
    <t>Ръководител отдел "Подписвачи живото и здравнозастраховане"</t>
  </si>
  <si>
    <t>Прокурист "Подписвачи живот"</t>
  </si>
  <si>
    <t>Ръководител отдел "Продукти животозастраховане"</t>
  </si>
  <si>
    <t>Дирекция "Актюери животозастраховане"</t>
  </si>
  <si>
    <r>
      <t xml:space="preserve">Трябва да са в съседство както с </t>
    </r>
    <r>
      <rPr>
        <b/>
        <sz val="11"/>
        <rFont val="Calibri"/>
        <family val="2"/>
        <scheme val="minor"/>
      </rPr>
      <t>дирекция Актюери Общо застраховане</t>
    </r>
    <r>
      <rPr>
        <sz val="11"/>
        <rFont val="Calibri"/>
        <family val="2"/>
        <charset val="204"/>
        <scheme val="minor"/>
      </rPr>
      <t xml:space="preserve"> отгоре, така и хората, които следват веднага  отдолу в този списък</t>
    </r>
  </si>
  <si>
    <t>Дирекция "Актюери Общо застраховане"</t>
  </si>
  <si>
    <t>Ръководител дирекция "Актюери Общо застраховане"</t>
  </si>
  <si>
    <t>Ръководител отдел "Автомобилно застраховане"</t>
  </si>
  <si>
    <t>Ръководител отдел "Продукти P&amp;C"</t>
  </si>
  <si>
    <t>Дирекция " Енергия Underwriting"</t>
  </si>
  <si>
    <t>Топ мениджмънт Non - Motor and Energy</t>
  </si>
  <si>
    <t>Chief Product Officer (Underwriting)</t>
  </si>
  <si>
    <t>Горен Ляв ъгъл</t>
  </si>
  <si>
    <t>Всички отдели в Направление "Подписваческа дейност и Продукти"трябва да са в съседство
(Около Горен Ляв ъгъл)</t>
  </si>
  <si>
    <t>Sales planning</t>
  </si>
  <si>
    <t>Ръководител (Transormation Officer) Sales planning</t>
  </si>
  <si>
    <t>Отдел "Подпомагане на продажбите" - Training</t>
  </si>
  <si>
    <t>Ръководител отдел "Подпомагане на продажбите" - Training</t>
  </si>
  <si>
    <t>Ръководител "Продажби през банки и ключови партньори"</t>
  </si>
  <si>
    <t>Ръководител "Продажби Агентски мрежи"</t>
  </si>
  <si>
    <t>Ръководител "Координация на работата с ГП и П"</t>
  </si>
  <si>
    <t>Ръководител "Брокерски център"</t>
  </si>
  <si>
    <t>Cheef Sales Officer</t>
  </si>
  <si>
    <t>Долен Ляв ъгъл</t>
  </si>
  <si>
    <t>Всички отдели  трябва да са в съседство
(Между Долен Ляв и Долен Десен ъгъл)</t>
  </si>
  <si>
    <t>Продажби - Застраховане и Пенсионно</t>
  </si>
  <si>
    <t>Управление "АСД и капитално строителство" - Застраховане и Пенсионно</t>
  </si>
  <si>
    <t>Ръководител Управление "АСД и капитално строителство" - Застраховане и Пенсионно</t>
  </si>
  <si>
    <t>Отдел "Деловодство" - Застраховане и Пенсионно</t>
  </si>
  <si>
    <t>Управление "Операции и мениджмънт на проектите" Analyses - Застраховане и Пенсионно</t>
  </si>
  <si>
    <t>Ръководител Управление "Операции и мениджмънт на проектите" - Застраховане и Пенсионно</t>
  </si>
  <si>
    <t>Ръководител Дирекция "Информационна сигурност" - Банка и Лизинг</t>
  </si>
  <si>
    <t>Ръководител Дирекция "Информационна сигурност" - Застраховане и Пенсионно</t>
  </si>
  <si>
    <t>Управление "Информационни технологии"  Others  - Застраховане и Пенсионно</t>
  </si>
  <si>
    <t>Управление "Информационни технологии"  Programmers  - Застраховане и Пенсионно</t>
  </si>
  <si>
    <t>Управление "Информационни технологии"  IT HelpDesk  -Застраховане и Пенсионно</t>
  </si>
  <si>
    <t>Ръководител Управление "Информационни технологии" - Застраховане и Пенсионно</t>
  </si>
  <si>
    <t>Ръководител Управление "Организационен мениджмънт" - Застраховане и Пенсионно</t>
  </si>
  <si>
    <t>Работното място на служителя трябва да е в съседство с кабинета на Ръководител Управление "Ликвидация на щети"</t>
  </si>
  <si>
    <t>Buainess process outsourcing "Ликвидация на щети"</t>
  </si>
  <si>
    <t>Работнотните места трябва да са направени от звукопоглъщащи материали</t>
  </si>
  <si>
    <t xml:space="preserve"> Управление "Ликвидация на щети"</t>
  </si>
  <si>
    <t>Team Leads Analyses  Управление "Ликвидация на щети"</t>
  </si>
  <si>
    <t>Team Leads  Управление "Ликвидация на щети"</t>
  </si>
  <si>
    <t>Ръководител Управление "Ликвидация на щети"</t>
  </si>
  <si>
    <t>Tрябва да са в съседство</t>
  </si>
  <si>
    <t>Aсистент на COO Застраховане и Пенсионно</t>
  </si>
  <si>
    <t>Работното място на служителя трябва да е до кабинета на COO Застраховане и Пенсионно</t>
  </si>
  <si>
    <t xml:space="preserve">COO Застраховане и Пенсионно
Топ мениджмънт </t>
  </si>
  <si>
    <t>Горен Десен Ъгъл</t>
  </si>
  <si>
    <t>Трябва да са в съседство 
(около Горен Десен Ъгъл и Долен Десен ъгъл)</t>
  </si>
  <si>
    <r>
      <t xml:space="preserve">Операции - Застраховане и Пенсионно </t>
    </r>
    <r>
      <rPr>
        <sz val="11"/>
        <color theme="1"/>
        <rFont val="Calibri"/>
        <family val="2"/>
        <scheme val="minor"/>
      </rPr>
      <t>(вкличени са и IT security и Security на банката)</t>
    </r>
  </si>
  <si>
    <t>Офис с работни станции за 6 човека (3 застраховане и 3 банка) .
Три от местата трябва да са с звукопоглъщащи материали</t>
  </si>
  <si>
    <t>Помещение на партер с пряй достъп на клиенти - Деловодство (Застраховане и Банка)</t>
  </si>
  <si>
    <t>Банков салон с работни станции за 15 човека</t>
  </si>
  <si>
    <t>Банков салон</t>
  </si>
  <si>
    <t>Помещение с работни станции за 8 човека (5 от щети, 2 от ПОД и 1 продавач)</t>
  </si>
  <si>
    <t>Помещение на  партер - Claims and Sales (Insurance &amp; Pension)</t>
  </si>
  <si>
    <t>Proposed
Work
stations</t>
  </si>
  <si>
    <r>
      <t>1.</t>
    </r>
    <r>
      <rPr>
        <sz val="7"/>
        <color rgb="FF1F497D"/>
        <rFont val="Times New Roman"/>
        <family val="1"/>
      </rPr>
      <t xml:space="preserve">       </t>
    </r>
    <r>
      <rPr>
        <u/>
        <sz val="11"/>
        <color rgb="FF1F497D"/>
        <rFont val="Calibri"/>
        <family val="2"/>
      </rPr>
      <t>В рамките на ограничения достъп</t>
    </r>
    <r>
      <rPr>
        <sz val="11"/>
        <color rgb="FF1F497D"/>
        <rFont val="Calibri"/>
        <family val="2"/>
      </rPr>
      <t xml:space="preserve"> трябва да се предвиди сканираща/принтираща машина и шредер</t>
    </r>
  </si>
  <si>
    <r>
      <t>2.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 xml:space="preserve">Предвид изискването да не се изнасят документи за външната фирма, която сканира документите на място в офиса на Дружеството, е необходимо зала с до три работни станции с достъп до електрическата мрежа за служителите, които сканират на място за период между три и четири седмици на всеки три месеца. В периода на сканирането това място не може да бъде използвано за нищо друго. В същото време това обособено място трябва да е в </t>
    </r>
    <r>
      <rPr>
        <u/>
        <sz val="11"/>
        <color rgb="FF1F497D"/>
        <rFont val="Calibri"/>
        <family val="2"/>
      </rPr>
      <t>рамките на ограничения достъп.</t>
    </r>
  </si>
  <si>
    <r>
      <t>3.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 xml:space="preserve">Във връзка с размяната на заявления между фондове на всеки три месеца, отново в </t>
    </r>
    <r>
      <rPr>
        <u/>
        <sz val="11"/>
        <color rgb="FF1F497D"/>
        <rFont val="Calibri"/>
        <family val="2"/>
      </rPr>
      <t>рамките на ограничения достъп</t>
    </r>
    <r>
      <rPr>
        <sz val="11"/>
        <color rgb="FF1F497D"/>
        <rFont val="Calibri"/>
        <family val="2"/>
      </rPr>
      <t xml:space="preserve"> трябва да има зала за приемането им. Залата трябва да е оборудвана с работна маса и от 5 до 7 стола. Евентуално тази зала може да се използва и за сканирането на документите, тъй като тези два процеса се разминават във времето.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</si>
  <si>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Предвиждане на ограничен (картов) достъп за сектора на Пенсионната функция (предвид ISO 27001)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</si>
  <si>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Предвиждане на вътрешни преградни стени / шумоизолация за Многоместния кабинет (7 раб. станции - Прокурист, Актюер, Методология и Осигурителни договори)</t>
    </r>
  </si>
  <si>
    <t>Bank Operatiоns</t>
  </si>
  <si>
    <t>Брой работни станции
28.08.2020</t>
  </si>
  <si>
    <t>Преместват се на етажа на банката</t>
  </si>
  <si>
    <t>Към многоместния кабинет трябва да се предвиди и зала за 5-7 човека.</t>
  </si>
  <si>
    <t xml:space="preserve"> Всички от Пенсионното Дружество се местят на долния етаж, заедно с Операции, Финанси и Подписваческа дейност</t>
  </si>
  <si>
    <t>Всички от Финанси се местят на долния етаж, заедно с Операции,Пенсионното Дружество  и Подписваческа дейност</t>
  </si>
  <si>
    <t>Преместват се на етажа на Банката</t>
  </si>
  <si>
    <t>Премества се на етажа на Банката</t>
  </si>
  <si>
    <t>Финанси</t>
  </si>
  <si>
    <t>С картов достъп. Финанси</t>
  </si>
  <si>
    <t>Всички от Продажби се местят на етаж В (Горен)</t>
  </si>
  <si>
    <t>Мести се на етажа на банката</t>
  </si>
  <si>
    <t>Две от местата трябва да са със шумоизолиращи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</si>
</sst>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&quot; кв. м.&quot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0"/>
      <color theme="2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u/>
      <sz val="11"/>
      <color rgb="FF1F497D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F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A5E94"/>
        <bgColor indexed="64"/>
      </patternFill>
    </fill>
    <fill>
      <patternFill patternType="solid">
        <fgColor rgb="FFE1A3C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64F"/>
        <bgColor indexed="64"/>
      </patternFill>
    </fill>
    <fill>
      <patternFill patternType="solid">
        <fgColor rgb="FFFF3B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26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9" fillId="7" borderId="31" xfId="0" applyFont="1" applyFill="1" applyBorder="1" applyAlignment="1">
      <alignment horizontal="left" vertical="center"/>
    </xf>
    <xf numFmtId="0" fontId="9" fillId="7" borderId="3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8" borderId="32" xfId="0" applyFont="1" applyFill="1" applyBorder="1" applyAlignment="1">
      <alignment horizontal="left" vertical="center"/>
    </xf>
    <xf numFmtId="1" fontId="11" fillId="8" borderId="3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9" borderId="26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9" borderId="3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1" fillId="10" borderId="3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11" borderId="26" xfId="0" applyFont="1" applyFill="1" applyBorder="1" applyAlignment="1">
      <alignment horizontal="left" vertical="center"/>
    </xf>
    <xf numFmtId="0" fontId="12" fillId="11" borderId="35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/>
    </xf>
    <xf numFmtId="0" fontId="12" fillId="13" borderId="26" xfId="0" applyFont="1" applyFill="1" applyBorder="1" applyAlignment="1">
      <alignment horizontal="left" vertical="center"/>
    </xf>
    <xf numFmtId="0" fontId="12" fillId="13" borderId="35" xfId="0" applyFont="1" applyFill="1" applyBorder="1" applyAlignment="1">
      <alignment horizontal="left" vertical="center"/>
    </xf>
    <xf numFmtId="0" fontId="11" fillId="14" borderId="32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15" borderId="32" xfId="0" applyFont="1" applyFill="1" applyBorder="1" applyAlignment="1">
      <alignment horizontal="left" vertical="center"/>
    </xf>
    <xf numFmtId="0" fontId="12" fillId="16" borderId="26" xfId="0" applyFont="1" applyFill="1" applyBorder="1" applyAlignment="1">
      <alignment horizontal="left" vertical="center"/>
    </xf>
    <xf numFmtId="0" fontId="12" fillId="16" borderId="35" xfId="0" applyFont="1" applyFill="1" applyBorder="1" applyAlignment="1">
      <alignment horizontal="left" vertical="center"/>
    </xf>
    <xf numFmtId="0" fontId="11" fillId="17" borderId="32" xfId="0" applyFont="1" applyFill="1" applyBorder="1" applyAlignment="1">
      <alignment horizontal="left" vertical="center"/>
    </xf>
    <xf numFmtId="0" fontId="12" fillId="18" borderId="26" xfId="0" applyFont="1" applyFill="1" applyBorder="1" applyAlignment="1">
      <alignment horizontal="left" vertical="center"/>
    </xf>
    <xf numFmtId="0" fontId="12" fillId="18" borderId="35" xfId="0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9" fillId="7" borderId="3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0" fillId="0" borderId="43" xfId="0" applyFont="1" applyBorder="1" applyAlignment="1">
      <alignment vertical="center" wrapText="1"/>
    </xf>
    <xf numFmtId="0" fontId="9" fillId="7" borderId="29" xfId="0" applyFont="1" applyFill="1" applyBorder="1" applyAlignment="1">
      <alignment horizontal="left" vertical="center"/>
    </xf>
    <xf numFmtId="0" fontId="16" fillId="0" borderId="43" xfId="0" applyFont="1" applyBorder="1" applyAlignment="1">
      <alignment vertical="center" wrapText="1"/>
    </xf>
    <xf numFmtId="0" fontId="11" fillId="8" borderId="34" xfId="0" applyFont="1" applyFill="1" applyBorder="1" applyAlignment="1">
      <alignment vertical="center"/>
    </xf>
    <xf numFmtId="0" fontId="11" fillId="8" borderId="44" xfId="0" applyFont="1" applyFill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0" fontId="11" fillId="8" borderId="33" xfId="0" applyFont="1" applyFill="1" applyBorder="1" applyAlignment="1">
      <alignment horizontal="left" vertical="center"/>
    </xf>
    <xf numFmtId="0" fontId="11" fillId="8" borderId="34" xfId="0" applyNumberFormat="1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45" xfId="0" applyFont="1" applyFill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12" fillId="9" borderId="5" xfId="0" applyFont="1" applyFill="1" applyBorder="1" applyAlignment="1">
      <alignment horizontal="left" vertical="center"/>
    </xf>
    <xf numFmtId="0" fontId="13" fillId="0" borderId="43" xfId="0" applyFont="1" applyBorder="1" applyAlignment="1">
      <alignment vertical="center"/>
    </xf>
    <xf numFmtId="0" fontId="12" fillId="9" borderId="46" xfId="0" applyNumberFormat="1" applyFont="1" applyFill="1" applyBorder="1" applyAlignment="1">
      <alignment vertical="center"/>
    </xf>
    <xf numFmtId="0" fontId="12" fillId="9" borderId="47" xfId="0" applyFont="1" applyFill="1" applyBorder="1" applyAlignment="1">
      <alignment vertical="center"/>
    </xf>
    <xf numFmtId="0" fontId="12" fillId="9" borderId="36" xfId="0" applyFont="1" applyFill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1" fillId="20" borderId="33" xfId="0" applyFont="1" applyFill="1" applyBorder="1" applyAlignment="1">
      <alignment horizontal="left" vertical="center"/>
    </xf>
    <xf numFmtId="0" fontId="11" fillId="20" borderId="34" xfId="0" applyNumberFormat="1" applyFont="1" applyFill="1" applyBorder="1" applyAlignment="1">
      <alignment vertical="center"/>
    </xf>
    <xf numFmtId="0" fontId="12" fillId="21" borderId="5" xfId="0" applyFont="1" applyFill="1" applyBorder="1" applyAlignment="1">
      <alignment horizontal="left" vertical="center"/>
    </xf>
    <xf numFmtId="0" fontId="12" fillId="21" borderId="7" xfId="0" applyFont="1" applyFill="1" applyBorder="1" applyAlignment="1">
      <alignment vertical="center"/>
    </xf>
    <xf numFmtId="0" fontId="12" fillId="21" borderId="45" xfId="0" applyFont="1" applyFill="1" applyBorder="1" applyAlignment="1">
      <alignment vertical="center"/>
    </xf>
    <xf numFmtId="0" fontId="12" fillId="21" borderId="36" xfId="0" applyFont="1" applyFill="1" applyBorder="1" applyAlignment="1">
      <alignment horizontal="left" vertical="center"/>
    </xf>
    <xf numFmtId="0" fontId="12" fillId="21" borderId="46" xfId="0" applyNumberFormat="1" applyFont="1" applyFill="1" applyBorder="1" applyAlignment="1">
      <alignment vertical="center"/>
    </xf>
    <xf numFmtId="0" fontId="12" fillId="21" borderId="47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vertical="center"/>
    </xf>
    <xf numFmtId="0" fontId="11" fillId="10" borderId="44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/>
    </xf>
    <xf numFmtId="0" fontId="12" fillId="11" borderId="45" xfId="0" applyFont="1" applyFill="1" applyBorder="1" applyAlignment="1">
      <alignment vertical="center"/>
    </xf>
    <xf numFmtId="0" fontId="12" fillId="11" borderId="46" xfId="0" applyNumberFormat="1" applyFont="1" applyFill="1" applyBorder="1" applyAlignment="1">
      <alignment vertical="center"/>
    </xf>
    <xf numFmtId="0" fontId="12" fillId="11" borderId="47" xfId="0" applyFont="1" applyFill="1" applyBorder="1" applyAlignment="1">
      <alignment vertical="center"/>
    </xf>
    <xf numFmtId="0" fontId="12" fillId="21" borderId="36" xfId="0" applyFont="1" applyFill="1" applyBorder="1" applyAlignment="1">
      <alignment horizontal="left" vertical="center" wrapText="1"/>
    </xf>
    <xf numFmtId="0" fontId="11" fillId="10" borderId="33" xfId="0" applyFont="1" applyFill="1" applyBorder="1" applyAlignment="1">
      <alignment horizontal="left" vertical="center"/>
    </xf>
    <xf numFmtId="0" fontId="11" fillId="10" borderId="34" xfId="0" applyNumberFormat="1" applyFont="1" applyFill="1" applyBorder="1" applyAlignment="1">
      <alignment vertical="center"/>
    </xf>
    <xf numFmtId="0" fontId="12" fillId="11" borderId="5" xfId="0" applyFont="1" applyFill="1" applyBorder="1" applyAlignment="1">
      <alignment horizontal="left" vertical="center"/>
    </xf>
    <xf numFmtId="0" fontId="17" fillId="0" borderId="43" xfId="0" applyFont="1" applyBorder="1" applyAlignment="1">
      <alignment vertical="center"/>
    </xf>
    <xf numFmtId="0" fontId="12" fillId="11" borderId="36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vertical="center"/>
    </xf>
    <xf numFmtId="0" fontId="11" fillId="12" borderId="34" xfId="0" applyFont="1" applyFill="1" applyBorder="1" applyAlignment="1">
      <alignment vertical="center"/>
    </xf>
    <xf numFmtId="0" fontId="11" fillId="12" borderId="44" xfId="0" applyFont="1" applyFill="1" applyBorder="1" applyAlignment="1">
      <alignment vertical="center"/>
    </xf>
    <xf numFmtId="0" fontId="12" fillId="13" borderId="7" xfId="0" applyFont="1" applyFill="1" applyBorder="1" applyAlignment="1">
      <alignment vertical="center"/>
    </xf>
    <xf numFmtId="0" fontId="12" fillId="13" borderId="45" xfId="0" applyFont="1" applyFill="1" applyBorder="1" applyAlignment="1">
      <alignment vertical="center"/>
    </xf>
    <xf numFmtId="0" fontId="12" fillId="13" borderId="46" xfId="0" applyNumberFormat="1" applyFont="1" applyFill="1" applyBorder="1" applyAlignment="1">
      <alignment vertical="center"/>
    </xf>
    <xf numFmtId="0" fontId="12" fillId="13" borderId="47" xfId="0" applyFont="1" applyFill="1" applyBorder="1" applyAlignment="1">
      <alignment vertical="center"/>
    </xf>
    <xf numFmtId="0" fontId="11" fillId="12" borderId="33" xfId="0" applyFont="1" applyFill="1" applyBorder="1" applyAlignment="1">
      <alignment horizontal="left" vertical="center"/>
    </xf>
    <xf numFmtId="0" fontId="11" fillId="12" borderId="34" xfId="0" applyNumberFormat="1" applyFont="1" applyFill="1" applyBorder="1" applyAlignment="1">
      <alignment vertical="center"/>
    </xf>
    <xf numFmtId="0" fontId="12" fillId="13" borderId="5" xfId="0" applyFont="1" applyFill="1" applyBorder="1" applyAlignment="1">
      <alignment horizontal="left" vertical="center"/>
    </xf>
    <xf numFmtId="0" fontId="12" fillId="13" borderId="36" xfId="0" applyFont="1" applyFill="1" applyBorder="1" applyAlignment="1">
      <alignment horizontal="left" vertical="center"/>
    </xf>
    <xf numFmtId="0" fontId="11" fillId="14" borderId="34" xfId="0" applyFont="1" applyFill="1" applyBorder="1" applyAlignment="1">
      <alignment vertical="center"/>
    </xf>
    <xf numFmtId="0" fontId="11" fillId="14" borderId="4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45" xfId="0" applyFont="1" applyFill="1" applyBorder="1" applyAlignment="1">
      <alignment vertical="center"/>
    </xf>
    <xf numFmtId="0" fontId="12" fillId="3" borderId="46" xfId="0" applyNumberFormat="1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11" fillId="14" borderId="33" xfId="0" applyFont="1" applyFill="1" applyBorder="1" applyAlignment="1">
      <alignment horizontal="left" vertical="center"/>
    </xf>
    <xf numFmtId="0" fontId="11" fillId="14" borderId="3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vertical="center"/>
    </xf>
    <xf numFmtId="0" fontId="12" fillId="3" borderId="36" xfId="0" applyFont="1" applyFill="1" applyBorder="1" applyAlignment="1">
      <alignment horizontal="left" vertical="center"/>
    </xf>
    <xf numFmtId="0" fontId="11" fillId="15" borderId="34" xfId="0" applyFont="1" applyFill="1" applyBorder="1" applyAlignment="1">
      <alignment vertical="center"/>
    </xf>
    <xf numFmtId="0" fontId="11" fillId="15" borderId="44" xfId="0" applyFont="1" applyFill="1" applyBorder="1" applyAlignment="1">
      <alignment vertical="center"/>
    </xf>
    <xf numFmtId="0" fontId="12" fillId="16" borderId="7" xfId="0" applyFont="1" applyFill="1" applyBorder="1" applyAlignment="1">
      <alignment vertical="center"/>
    </xf>
    <xf numFmtId="0" fontId="12" fillId="16" borderId="46" xfId="0" applyNumberFormat="1" applyFont="1" applyFill="1" applyBorder="1" applyAlignment="1">
      <alignment vertical="center"/>
    </xf>
    <xf numFmtId="0" fontId="11" fillId="17" borderId="34" xfId="0" applyFont="1" applyFill="1" applyBorder="1" applyAlignment="1">
      <alignment vertical="center"/>
    </xf>
    <xf numFmtId="0" fontId="11" fillId="17" borderId="44" xfId="0" applyFont="1" applyFill="1" applyBorder="1" applyAlignment="1">
      <alignment vertical="center"/>
    </xf>
    <xf numFmtId="0" fontId="12" fillId="18" borderId="7" xfId="0" applyFont="1" applyFill="1" applyBorder="1" applyAlignment="1">
      <alignment vertical="center"/>
    </xf>
    <xf numFmtId="0" fontId="12" fillId="18" borderId="45" xfId="0" applyFont="1" applyFill="1" applyBorder="1" applyAlignment="1">
      <alignment vertical="center"/>
    </xf>
    <xf numFmtId="0" fontId="12" fillId="18" borderId="46" xfId="0" applyNumberFormat="1" applyFont="1" applyFill="1" applyBorder="1" applyAlignment="1">
      <alignment vertical="center"/>
    </xf>
    <xf numFmtId="0" fontId="12" fillId="18" borderId="47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/>
    </xf>
    <xf numFmtId="1" fontId="8" fillId="0" borderId="40" xfId="0" applyNumberFormat="1" applyFont="1" applyBorder="1" applyAlignment="1">
      <alignment horizontal="center" vertical="center" wrapText="1"/>
    </xf>
    <xf numFmtId="1" fontId="12" fillId="9" borderId="45" xfId="0" applyNumberFormat="1" applyFont="1" applyFill="1" applyBorder="1" applyAlignment="1">
      <alignment vertical="center"/>
    </xf>
    <xf numFmtId="1" fontId="11" fillId="20" borderId="34" xfId="0" applyNumberFormat="1" applyFont="1" applyFill="1" applyBorder="1" applyAlignment="1">
      <alignment vertical="center"/>
    </xf>
    <xf numFmtId="1" fontId="11" fillId="10" borderId="34" xfId="0" applyNumberFormat="1" applyFont="1" applyFill="1" applyBorder="1" applyAlignment="1">
      <alignment vertical="center"/>
    </xf>
    <xf numFmtId="1" fontId="11" fillId="12" borderId="34" xfId="0" applyNumberFormat="1" applyFont="1" applyFill="1" applyBorder="1" applyAlignment="1">
      <alignment vertical="center"/>
    </xf>
    <xf numFmtId="1" fontId="11" fillId="14" borderId="34" xfId="0" applyNumberFormat="1" applyFont="1" applyFill="1" applyBorder="1" applyAlignment="1">
      <alignment vertical="center"/>
    </xf>
    <xf numFmtId="1" fontId="11" fillId="8" borderId="44" xfId="0" applyNumberFormat="1" applyFont="1" applyFill="1" applyBorder="1" applyAlignment="1">
      <alignment vertical="center"/>
    </xf>
    <xf numFmtId="1" fontId="11" fillId="10" borderId="44" xfId="0" applyNumberFormat="1" applyFont="1" applyFill="1" applyBorder="1" applyAlignment="1">
      <alignment vertical="center"/>
    </xf>
    <xf numFmtId="1" fontId="11" fillId="12" borderId="44" xfId="0" applyNumberFormat="1" applyFont="1" applyFill="1" applyBorder="1" applyAlignment="1">
      <alignment vertical="center"/>
    </xf>
    <xf numFmtId="1" fontId="11" fillId="14" borderId="44" xfId="0" applyNumberFormat="1" applyFont="1" applyFill="1" applyBorder="1" applyAlignment="1">
      <alignment vertical="center"/>
    </xf>
    <xf numFmtId="1" fontId="11" fillId="15" borderId="44" xfId="0" applyNumberFormat="1" applyFont="1" applyFill="1" applyBorder="1" applyAlignment="1">
      <alignment vertical="center"/>
    </xf>
    <xf numFmtId="1" fontId="11" fillId="17" borderId="44" xfId="0" applyNumberFormat="1" applyFont="1" applyFill="1" applyBorder="1" applyAlignment="1">
      <alignment vertical="center"/>
    </xf>
    <xf numFmtId="1" fontId="12" fillId="11" borderId="7" xfId="0" applyNumberFormat="1" applyFont="1" applyFill="1" applyBorder="1" applyAlignment="1">
      <alignment vertical="center"/>
    </xf>
    <xf numFmtId="1" fontId="12" fillId="11" borderId="46" xfId="0" applyNumberFormat="1" applyFont="1" applyFill="1" applyBorder="1" applyAlignment="1">
      <alignment vertical="center"/>
    </xf>
    <xf numFmtId="1" fontId="12" fillId="13" borderId="7" xfId="0" applyNumberFormat="1" applyFont="1" applyFill="1" applyBorder="1" applyAlignment="1">
      <alignment vertical="center"/>
    </xf>
    <xf numFmtId="1" fontId="12" fillId="13" borderId="46" xfId="0" applyNumberFormat="1" applyFont="1" applyFill="1" applyBorder="1" applyAlignment="1">
      <alignment vertical="center"/>
    </xf>
    <xf numFmtId="1" fontId="12" fillId="3" borderId="7" xfId="0" applyNumberFormat="1" applyFont="1" applyFill="1" applyBorder="1" applyAlignment="1">
      <alignment vertical="center"/>
    </xf>
    <xf numFmtId="1" fontId="12" fillId="3" borderId="46" xfId="0" applyNumberFormat="1" applyFont="1" applyFill="1" applyBorder="1" applyAlignment="1">
      <alignment vertical="center"/>
    </xf>
    <xf numFmtId="1" fontId="12" fillId="16" borderId="7" xfId="0" applyNumberFormat="1" applyFont="1" applyFill="1" applyBorder="1" applyAlignment="1">
      <alignment vertical="center"/>
    </xf>
    <xf numFmtId="1" fontId="12" fillId="16" borderId="46" xfId="0" applyNumberFormat="1" applyFont="1" applyFill="1" applyBorder="1" applyAlignment="1">
      <alignment vertical="center"/>
    </xf>
    <xf numFmtId="1" fontId="12" fillId="18" borderId="7" xfId="0" applyNumberFormat="1" applyFont="1" applyFill="1" applyBorder="1" applyAlignment="1">
      <alignment vertical="center"/>
    </xf>
    <xf numFmtId="1" fontId="12" fillId="18" borderId="46" xfId="0" applyNumberFormat="1" applyFont="1" applyFill="1" applyBorder="1" applyAlignment="1">
      <alignment vertical="center"/>
    </xf>
    <xf numFmtId="1" fontId="12" fillId="21" borderId="7" xfId="0" applyNumberFormat="1" applyFont="1" applyFill="1" applyBorder="1" applyAlignment="1">
      <alignment vertical="center"/>
    </xf>
    <xf numFmtId="1" fontId="12" fillId="21" borderId="46" xfId="0" applyNumberFormat="1" applyFont="1" applyFill="1" applyBorder="1" applyAlignment="1">
      <alignment vertical="center"/>
    </xf>
    <xf numFmtId="0" fontId="7" fillId="0" borderId="0" xfId="2" applyAlignment="1">
      <alignment vertical="center" wrapText="1"/>
    </xf>
    <xf numFmtId="0" fontId="7" fillId="0" borderId="0" xfId="2" applyAlignment="1">
      <alignment horizontal="right" vertical="center" wrapText="1"/>
    </xf>
    <xf numFmtId="164" fontId="7" fillId="0" borderId="0" xfId="2" applyNumberFormat="1" applyAlignment="1">
      <alignment vertical="center" wrapText="1"/>
    </xf>
    <xf numFmtId="164" fontId="7" fillId="0" borderId="0" xfId="2" applyNumberFormat="1" applyAlignment="1">
      <alignment horizontal="right" vertical="center" wrapText="1"/>
    </xf>
    <xf numFmtId="0" fontId="7" fillId="0" borderId="0" xfId="2" applyBorder="1" applyAlignment="1">
      <alignment vertical="center" wrapText="1"/>
    </xf>
    <xf numFmtId="0" fontId="7" fillId="0" borderId="0" xfId="2" applyBorder="1" applyAlignment="1">
      <alignment horizontal="right" vertical="center" wrapText="1"/>
    </xf>
    <xf numFmtId="165" fontId="19" fillId="7" borderId="7" xfId="2" applyNumberFormat="1" applyFont="1" applyFill="1" applyBorder="1" applyAlignment="1">
      <alignment horizontal="right" vertical="center"/>
    </xf>
    <xf numFmtId="0" fontId="19" fillId="7" borderId="7" xfId="2" applyFont="1" applyFill="1" applyBorder="1" applyAlignment="1">
      <alignment horizontal="right" vertical="center" wrapText="1"/>
    </xf>
    <xf numFmtId="0" fontId="19" fillId="7" borderId="53" xfId="2" applyFont="1" applyFill="1" applyBorder="1" applyAlignment="1">
      <alignment horizontal="right" vertical="center" wrapText="1"/>
    </xf>
    <xf numFmtId="0" fontId="7" fillId="0" borderId="0" xfId="2" applyFill="1" applyBorder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Border="1" applyAlignment="1">
      <alignment vertical="center" wrapText="1"/>
    </xf>
    <xf numFmtId="165" fontId="5" fillId="22" borderId="54" xfId="2" applyNumberFormat="1" applyFont="1" applyFill="1" applyBorder="1" applyAlignment="1">
      <alignment horizontal="right" vertical="center"/>
    </xf>
    <xf numFmtId="0" fontId="5" fillId="22" borderId="55" xfId="2" applyFont="1" applyFill="1" applyBorder="1" applyAlignment="1">
      <alignment horizontal="right" vertical="center" wrapText="1"/>
    </xf>
    <xf numFmtId="0" fontId="5" fillId="22" borderId="52" xfId="2" applyFont="1" applyFill="1" applyBorder="1" applyAlignment="1">
      <alignment horizontal="right" vertical="center" wrapText="1"/>
    </xf>
    <xf numFmtId="0" fontId="5" fillId="22" borderId="49" xfId="2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vertical="center" wrapText="1"/>
    </xf>
    <xf numFmtId="165" fontId="5" fillId="23" borderId="8" xfId="2" applyNumberFormat="1" applyFont="1" applyFill="1" applyBorder="1" applyAlignment="1">
      <alignment horizontal="right" vertical="center"/>
    </xf>
    <xf numFmtId="165" fontId="20" fillId="23" borderId="7" xfId="2" applyNumberFormat="1" applyFont="1" applyFill="1" applyBorder="1" applyAlignment="1">
      <alignment horizontal="right" vertical="center"/>
    </xf>
    <xf numFmtId="0" fontId="20" fillId="23" borderId="7" xfId="2" applyFont="1" applyFill="1" applyBorder="1" applyAlignment="1">
      <alignment horizontal="right" vertical="center" wrapText="1"/>
    </xf>
    <xf numFmtId="0" fontId="21" fillId="23" borderId="7" xfId="1" applyFont="1" applyFill="1" applyBorder="1" applyAlignment="1">
      <alignment vertical="center" wrapText="1"/>
    </xf>
    <xf numFmtId="0" fontId="20" fillId="23" borderId="5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right" vertical="center" wrapText="1"/>
    </xf>
    <xf numFmtId="0" fontId="20" fillId="0" borderId="0" xfId="2" applyFont="1" applyFill="1" applyBorder="1" applyAlignment="1">
      <alignment horizontal="right" vertical="center" wrapText="1"/>
    </xf>
    <xf numFmtId="165" fontId="5" fillId="23" borderId="14" xfId="2" applyNumberFormat="1" applyFont="1" applyFill="1" applyBorder="1" applyAlignment="1">
      <alignment horizontal="right" vertical="center"/>
    </xf>
    <xf numFmtId="165" fontId="20" fillId="23" borderId="13" xfId="2" applyNumberFormat="1" applyFont="1" applyFill="1" applyBorder="1" applyAlignment="1">
      <alignment horizontal="right" vertical="center"/>
    </xf>
    <xf numFmtId="0" fontId="20" fillId="23" borderId="13" xfId="2" applyFont="1" applyFill="1" applyBorder="1" applyAlignment="1">
      <alignment horizontal="right" vertical="center" wrapText="1"/>
    </xf>
    <xf numFmtId="0" fontId="21" fillId="23" borderId="13" xfId="1" applyFont="1" applyFill="1" applyBorder="1" applyAlignment="1">
      <alignment vertical="center" wrapText="1"/>
    </xf>
    <xf numFmtId="0" fontId="20" fillId="23" borderId="11" xfId="2" applyFont="1" applyFill="1" applyBorder="1" applyAlignment="1">
      <alignment vertical="center" wrapText="1"/>
    </xf>
    <xf numFmtId="165" fontId="5" fillId="0" borderId="8" xfId="2" applyNumberFormat="1" applyFont="1" applyBorder="1" applyAlignment="1">
      <alignment horizontal="right" vertical="center"/>
    </xf>
    <xf numFmtId="0" fontId="20" fillId="23" borderId="7" xfId="2" applyNumberFormat="1" applyFont="1" applyFill="1" applyBorder="1" applyAlignment="1">
      <alignment vertical="center" wrapText="1"/>
    </xf>
    <xf numFmtId="0" fontId="5" fillId="19" borderId="4" xfId="2" applyFont="1" applyFill="1" applyBorder="1" applyAlignment="1">
      <alignment vertical="center" wrapText="1"/>
    </xf>
    <xf numFmtId="0" fontId="5" fillId="19" borderId="3" xfId="2" applyFont="1" applyFill="1" applyBorder="1" applyAlignment="1">
      <alignment vertical="center" wrapText="1"/>
    </xf>
    <xf numFmtId="0" fontId="5" fillId="19" borderId="1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65" fontId="23" fillId="24" borderId="7" xfId="2" applyNumberFormat="1" applyFont="1" applyFill="1" applyBorder="1" applyAlignment="1">
      <alignment horizontal="right" vertical="center"/>
    </xf>
    <xf numFmtId="0" fontId="23" fillId="24" borderId="7" xfId="2" applyFont="1" applyFill="1" applyBorder="1" applyAlignment="1">
      <alignment horizontal="right" vertical="center" wrapText="1"/>
    </xf>
    <xf numFmtId="0" fontId="23" fillId="24" borderId="6" xfId="2" applyFont="1" applyFill="1" applyBorder="1" applyAlignment="1">
      <alignment horizontal="right" vertical="center" wrapText="1"/>
    </xf>
    <xf numFmtId="0" fontId="23" fillId="24" borderId="41" xfId="2" applyFont="1" applyFill="1" applyBorder="1" applyAlignment="1">
      <alignment horizontal="right" vertical="center" wrapText="1"/>
    </xf>
    <xf numFmtId="0" fontId="23" fillId="24" borderId="9" xfId="2" applyFont="1" applyFill="1" applyBorder="1" applyAlignment="1">
      <alignment horizontal="right" vertical="center" wrapText="1"/>
    </xf>
    <xf numFmtId="0" fontId="23" fillId="24" borderId="53" xfId="2" applyFont="1" applyFill="1" applyBorder="1" applyAlignment="1">
      <alignment horizontal="right" vertical="center" wrapText="1"/>
    </xf>
    <xf numFmtId="0" fontId="23" fillId="0" borderId="0" xfId="2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165" fontId="4" fillId="25" borderId="40" xfId="2" applyNumberFormat="1" applyFont="1" applyFill="1" applyBorder="1" applyAlignment="1">
      <alignment horizontal="right" vertical="center"/>
    </xf>
    <xf numFmtId="0" fontId="4" fillId="25" borderId="58" xfId="2" applyFont="1" applyFill="1" applyBorder="1" applyAlignment="1">
      <alignment horizontal="right" vertical="center" wrapText="1"/>
    </xf>
    <xf numFmtId="0" fontId="4" fillId="25" borderId="30" xfId="2" applyFont="1" applyFill="1" applyBorder="1" applyAlignment="1">
      <alignment horizontal="right" vertical="center" wrapText="1"/>
    </xf>
    <xf numFmtId="0" fontId="4" fillId="25" borderId="59" xfId="2" applyFont="1" applyFill="1" applyBorder="1" applyAlignment="1">
      <alignment horizontal="right" vertical="center" wrapText="1"/>
    </xf>
    <xf numFmtId="0" fontId="4" fillId="25" borderId="29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165" fontId="7" fillId="18" borderId="40" xfId="2" applyNumberFormat="1" applyFont="1" applyFill="1" applyBorder="1" applyAlignment="1">
      <alignment vertical="center"/>
    </xf>
    <xf numFmtId="165" fontId="7" fillId="18" borderId="30" xfId="2" applyNumberFormat="1" applyFont="1" applyFill="1" applyBorder="1" applyAlignment="1">
      <alignment vertical="center"/>
    </xf>
    <xf numFmtId="0" fontId="7" fillId="18" borderId="30" xfId="2" applyFill="1" applyBorder="1" applyAlignment="1">
      <alignment horizontal="right" vertical="center" wrapText="1"/>
    </xf>
    <xf numFmtId="0" fontId="7" fillId="18" borderId="30" xfId="2" applyFill="1" applyBorder="1" applyAlignment="1">
      <alignment vertical="center" wrapText="1"/>
    </xf>
    <xf numFmtId="0" fontId="7" fillId="18" borderId="29" xfId="2" applyFill="1" applyBorder="1" applyAlignment="1">
      <alignment vertical="center" wrapText="1"/>
    </xf>
    <xf numFmtId="0" fontId="7" fillId="18" borderId="39" xfId="2" applyFill="1" applyBorder="1" applyAlignment="1">
      <alignment vertical="center" wrapText="1"/>
    </xf>
    <xf numFmtId="0" fontId="7" fillId="18" borderId="41" xfId="2" applyFill="1" applyBorder="1" applyAlignment="1">
      <alignment vertical="center" wrapText="1"/>
    </xf>
    <xf numFmtId="0" fontId="7" fillId="18" borderId="58" xfId="2" applyFill="1" applyBorder="1" applyAlignment="1">
      <alignment vertical="center" wrapText="1"/>
    </xf>
    <xf numFmtId="165" fontId="7" fillId="18" borderId="18" xfId="2" applyNumberFormat="1" applyFont="1" applyFill="1" applyBorder="1" applyAlignment="1">
      <alignment vertical="center"/>
    </xf>
    <xf numFmtId="165" fontId="7" fillId="18" borderId="17" xfId="2" applyNumberFormat="1" applyFont="1" applyFill="1" applyBorder="1" applyAlignment="1">
      <alignment vertical="center"/>
    </xf>
    <xf numFmtId="0" fontId="7" fillId="18" borderId="17" xfId="2" applyFill="1" applyBorder="1" applyAlignment="1">
      <alignment horizontal="right" vertical="center" wrapText="1"/>
    </xf>
    <xf numFmtId="0" fontId="7" fillId="18" borderId="49" xfId="2" applyFill="1" applyBorder="1" applyAlignment="1">
      <alignment horizontal="right" vertical="center" wrapText="1"/>
    </xf>
    <xf numFmtId="0" fontId="7" fillId="18" borderId="24" xfId="2" applyFill="1" applyBorder="1" applyAlignment="1">
      <alignment horizontal="right" vertical="center" wrapText="1"/>
    </xf>
    <xf numFmtId="0" fontId="7" fillId="18" borderId="60" xfId="2" applyFill="1" applyBorder="1" applyAlignment="1">
      <alignment vertical="center" wrapText="1"/>
    </xf>
    <xf numFmtId="0" fontId="7" fillId="18" borderId="61" xfId="2" applyFill="1" applyBorder="1" applyAlignment="1">
      <alignment vertical="center" wrapText="1"/>
    </xf>
    <xf numFmtId="165" fontId="7" fillId="18" borderId="14" xfId="2" applyNumberFormat="1" applyFont="1" applyFill="1" applyBorder="1" applyAlignment="1">
      <alignment vertical="center"/>
    </xf>
    <xf numFmtId="165" fontId="7" fillId="18" borderId="13" xfId="2" applyNumberFormat="1" applyFont="1" applyFill="1" applyBorder="1" applyAlignment="1">
      <alignment vertical="center"/>
    </xf>
    <xf numFmtId="0" fontId="7" fillId="18" borderId="13" xfId="2" applyFill="1" applyBorder="1" applyAlignment="1">
      <alignment horizontal="right" vertical="center" wrapText="1"/>
    </xf>
    <xf numFmtId="0" fontId="7" fillId="18" borderId="21" xfId="2" applyFill="1" applyBorder="1" applyAlignment="1">
      <alignment horizontal="right" vertical="center" wrapText="1"/>
    </xf>
    <xf numFmtId="0" fontId="7" fillId="18" borderId="19" xfId="2" applyFill="1" applyBorder="1" applyAlignment="1">
      <alignment horizontal="right" vertical="center" wrapText="1"/>
    </xf>
    <xf numFmtId="0" fontId="7" fillId="18" borderId="28" xfId="2" applyFill="1" applyBorder="1" applyAlignment="1">
      <alignment vertical="center" wrapText="1"/>
    </xf>
    <xf numFmtId="0" fontId="7" fillId="18" borderId="25" xfId="2" applyFill="1" applyBorder="1" applyAlignment="1">
      <alignment vertical="center" wrapText="1"/>
    </xf>
    <xf numFmtId="165" fontId="7" fillId="18" borderId="63" xfId="2" applyNumberFormat="1" applyFont="1" applyFill="1" applyBorder="1" applyAlignment="1">
      <alignment vertical="center"/>
    </xf>
    <xf numFmtId="165" fontId="7" fillId="18" borderId="34" xfId="2" applyNumberFormat="1" applyFont="1" applyFill="1" applyBorder="1" applyAlignment="1">
      <alignment vertical="center"/>
    </xf>
    <xf numFmtId="0" fontId="7" fillId="18" borderId="34" xfId="2" applyFill="1" applyBorder="1" applyAlignment="1">
      <alignment horizontal="right" vertical="center" wrapText="1"/>
    </xf>
    <xf numFmtId="0" fontId="7" fillId="18" borderId="3" xfId="2" applyFill="1" applyBorder="1" applyAlignment="1">
      <alignment horizontal="right" vertical="center" wrapText="1"/>
    </xf>
    <xf numFmtId="0" fontId="7" fillId="18" borderId="1" xfId="2" applyFill="1" applyBorder="1" applyAlignment="1">
      <alignment horizontal="right" vertical="center" wrapText="1"/>
    </xf>
    <xf numFmtId="0" fontId="7" fillId="18" borderId="64" xfId="2" applyFill="1" applyBorder="1" applyAlignment="1">
      <alignment vertical="center" wrapText="1"/>
    </xf>
    <xf numFmtId="0" fontId="7" fillId="18" borderId="65" xfId="2" applyFill="1" applyBorder="1" applyAlignment="1">
      <alignment vertical="center" wrapText="1"/>
    </xf>
    <xf numFmtId="0" fontId="7" fillId="18" borderId="17" xfId="2" applyFill="1" applyBorder="1" applyAlignment="1">
      <alignment vertical="center" wrapText="1"/>
    </xf>
    <xf numFmtId="0" fontId="7" fillId="18" borderId="15" xfId="2" applyFill="1" applyBorder="1" applyAlignment="1">
      <alignment vertical="center" wrapText="1"/>
    </xf>
    <xf numFmtId="165" fontId="7" fillId="18" borderId="8" xfId="2" applyNumberFormat="1" applyFont="1" applyFill="1" applyBorder="1" applyAlignment="1">
      <alignment vertical="center"/>
    </xf>
    <xf numFmtId="165" fontId="7" fillId="18" borderId="7" xfId="2" applyNumberFormat="1" applyFont="1" applyFill="1" applyBorder="1" applyAlignment="1">
      <alignment vertical="center"/>
    </xf>
    <xf numFmtId="0" fontId="7" fillId="18" borderId="7" xfId="2" applyFill="1" applyBorder="1" applyAlignment="1">
      <alignment horizontal="right" vertical="center" wrapText="1"/>
    </xf>
    <xf numFmtId="0" fontId="7" fillId="18" borderId="7" xfId="2" applyFill="1" applyBorder="1" applyAlignment="1">
      <alignment vertical="center" wrapText="1"/>
    </xf>
    <xf numFmtId="0" fontId="7" fillId="18" borderId="5" xfId="2" applyFill="1" applyBorder="1" applyAlignment="1">
      <alignment vertical="center" wrapText="1"/>
    </xf>
    <xf numFmtId="165" fontId="7" fillId="18" borderId="4" xfId="2" applyNumberFormat="1" applyFont="1" applyFill="1" applyBorder="1" applyAlignment="1">
      <alignment vertical="center"/>
    </xf>
    <xf numFmtId="165" fontId="7" fillId="18" borderId="3" xfId="2" applyNumberFormat="1" applyFont="1" applyFill="1" applyBorder="1" applyAlignment="1">
      <alignment vertical="center"/>
    </xf>
    <xf numFmtId="0" fontId="7" fillId="18" borderId="3" xfId="2" applyFill="1" applyBorder="1" applyAlignment="1">
      <alignment vertical="center" wrapText="1"/>
    </xf>
    <xf numFmtId="0" fontId="7" fillId="18" borderId="1" xfId="2" applyFill="1" applyBorder="1" applyAlignment="1">
      <alignment vertical="center" wrapText="1"/>
    </xf>
    <xf numFmtId="0" fontId="7" fillId="18" borderId="34" xfId="2" applyFill="1" applyBorder="1" applyAlignment="1">
      <alignment vertical="center" wrapText="1"/>
    </xf>
    <xf numFmtId="0" fontId="7" fillId="18" borderId="33" xfId="2" applyFill="1" applyBorder="1" applyAlignment="1">
      <alignment vertical="center" wrapText="1"/>
    </xf>
    <xf numFmtId="165" fontId="7" fillId="18" borderId="14" xfId="2" applyNumberFormat="1" applyFont="1" applyFill="1" applyBorder="1" applyAlignment="1">
      <alignment horizontal="right" vertical="center"/>
    </xf>
    <xf numFmtId="165" fontId="7" fillId="18" borderId="13" xfId="2" applyNumberFormat="1" applyFont="1" applyFill="1" applyBorder="1" applyAlignment="1">
      <alignment horizontal="right" vertical="center"/>
    </xf>
    <xf numFmtId="0" fontId="7" fillId="18" borderId="27" xfId="2" applyFill="1" applyBorder="1" applyAlignment="1">
      <alignment vertical="center" wrapText="1"/>
    </xf>
    <xf numFmtId="165" fontId="7" fillId="18" borderId="66" xfId="2" applyNumberFormat="1" applyFont="1" applyFill="1" applyBorder="1" applyAlignment="1">
      <alignment horizontal="right" vertical="center"/>
    </xf>
    <xf numFmtId="165" fontId="7" fillId="18" borderId="21" xfId="2" applyNumberFormat="1" applyFont="1" applyFill="1" applyBorder="1" applyAlignment="1">
      <alignment horizontal="right" vertical="center"/>
    </xf>
    <xf numFmtId="0" fontId="7" fillId="18" borderId="21" xfId="2" applyNumberFormat="1" applyFill="1" applyBorder="1" applyAlignment="1">
      <alignment vertical="center" wrapText="1"/>
    </xf>
    <xf numFmtId="0" fontId="7" fillId="18" borderId="21" xfId="2" applyFill="1" applyBorder="1" applyAlignment="1">
      <alignment vertical="center" wrapText="1"/>
    </xf>
    <xf numFmtId="165" fontId="7" fillId="18" borderId="18" xfId="2" applyNumberFormat="1" applyFont="1" applyFill="1" applyBorder="1" applyAlignment="1">
      <alignment horizontal="right" vertical="center"/>
    </xf>
    <xf numFmtId="165" fontId="7" fillId="18" borderId="17" xfId="2" applyNumberFormat="1" applyFont="1" applyFill="1" applyBorder="1" applyAlignment="1">
      <alignment horizontal="right" vertical="center"/>
    </xf>
    <xf numFmtId="0" fontId="7" fillId="18" borderId="17" xfId="2" applyNumberFormat="1" applyFill="1" applyBorder="1" applyAlignment="1">
      <alignment vertical="center" wrapText="1"/>
    </xf>
    <xf numFmtId="165" fontId="7" fillId="18" borderId="63" xfId="2" applyNumberFormat="1" applyFont="1" applyFill="1" applyBorder="1" applyAlignment="1">
      <alignment horizontal="right" vertical="center"/>
    </xf>
    <xf numFmtId="165" fontId="7" fillId="18" borderId="7" xfId="2" applyNumberFormat="1" applyFont="1" applyFill="1" applyBorder="1" applyAlignment="1">
      <alignment horizontal="right" vertical="center"/>
    </xf>
    <xf numFmtId="0" fontId="7" fillId="18" borderId="7" xfId="2" applyNumberFormat="1" applyFill="1" applyBorder="1" applyAlignment="1">
      <alignment horizontal="right" vertical="center" wrapText="1"/>
    </xf>
    <xf numFmtId="165" fontId="7" fillId="18" borderId="34" xfId="2" applyNumberFormat="1" applyFont="1" applyFill="1" applyBorder="1" applyAlignment="1">
      <alignment horizontal="right" vertical="center"/>
    </xf>
    <xf numFmtId="0" fontId="7" fillId="18" borderId="34" xfId="2" applyNumberFormat="1" applyFill="1" applyBorder="1" applyAlignment="1">
      <alignment horizontal="right" vertical="center" wrapText="1"/>
    </xf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right" vertical="center" wrapText="1"/>
    </xf>
    <xf numFmtId="165" fontId="24" fillId="18" borderId="54" xfId="2" applyNumberFormat="1" applyFont="1" applyFill="1" applyBorder="1" applyAlignment="1">
      <alignment horizontal="right" vertical="center"/>
    </xf>
    <xf numFmtId="165" fontId="24" fillId="18" borderId="49" xfId="2" applyNumberFormat="1" applyFont="1" applyFill="1" applyBorder="1" applyAlignment="1">
      <alignment horizontal="right" vertical="center"/>
    </xf>
    <xf numFmtId="0" fontId="24" fillId="18" borderId="49" xfId="2" applyFont="1" applyFill="1" applyBorder="1" applyAlignment="1">
      <alignment horizontal="right" vertical="center" wrapText="1"/>
    </xf>
    <xf numFmtId="0" fontId="24" fillId="18" borderId="49" xfId="2" applyNumberFormat="1" applyFont="1" applyFill="1" applyBorder="1" applyAlignment="1">
      <alignment vertical="center" wrapText="1"/>
    </xf>
    <xf numFmtId="0" fontId="24" fillId="18" borderId="49" xfId="2" applyFont="1" applyFill="1" applyBorder="1" applyAlignment="1">
      <alignment vertical="center" wrapText="1"/>
    </xf>
    <xf numFmtId="165" fontId="24" fillId="18" borderId="8" xfId="2" applyNumberFormat="1" applyFont="1" applyFill="1" applyBorder="1" applyAlignment="1">
      <alignment horizontal="right" vertical="center"/>
    </xf>
    <xf numFmtId="165" fontId="24" fillId="18" borderId="7" xfId="2" applyNumberFormat="1" applyFont="1" applyFill="1" applyBorder="1" applyAlignment="1">
      <alignment horizontal="right" vertical="center"/>
    </xf>
    <xf numFmtId="0" fontId="24" fillId="18" borderId="7" xfId="2" applyFont="1" applyFill="1" applyBorder="1" applyAlignment="1">
      <alignment horizontal="right" vertical="center" wrapText="1"/>
    </xf>
    <xf numFmtId="0" fontId="24" fillId="18" borderId="7" xfId="2" applyNumberFormat="1" applyFont="1" applyFill="1" applyBorder="1" applyAlignment="1">
      <alignment vertical="center" wrapText="1"/>
    </xf>
    <xf numFmtId="0" fontId="24" fillId="18" borderId="7" xfId="2" applyFont="1" applyFill="1" applyBorder="1" applyAlignment="1">
      <alignment vertical="center" wrapText="1"/>
    </xf>
    <xf numFmtId="165" fontId="24" fillId="18" borderId="4" xfId="2" applyNumberFormat="1" applyFont="1" applyFill="1" applyBorder="1" applyAlignment="1">
      <alignment horizontal="right" vertical="center"/>
    </xf>
    <xf numFmtId="165" fontId="24" fillId="18" borderId="3" xfId="2" applyNumberFormat="1" applyFont="1" applyFill="1" applyBorder="1" applyAlignment="1">
      <alignment horizontal="right" vertical="center"/>
    </xf>
    <xf numFmtId="0" fontId="24" fillId="18" borderId="3" xfId="2" applyFont="1" applyFill="1" applyBorder="1" applyAlignment="1">
      <alignment horizontal="right" vertical="center" wrapText="1"/>
    </xf>
    <xf numFmtId="0" fontId="24" fillId="18" borderId="3" xfId="2" applyNumberFormat="1" applyFont="1" applyFill="1" applyBorder="1" applyAlignment="1">
      <alignment vertical="center" wrapText="1"/>
    </xf>
    <xf numFmtId="0" fontId="24" fillId="18" borderId="3" xfId="2" applyFont="1" applyFill="1" applyBorder="1" applyAlignment="1">
      <alignment vertical="center" wrapText="1"/>
    </xf>
    <xf numFmtId="165" fontId="3" fillId="18" borderId="63" xfId="2" applyNumberFormat="1" applyFont="1" applyFill="1" applyBorder="1" applyAlignment="1">
      <alignment horizontal="right" vertical="center"/>
    </xf>
    <xf numFmtId="165" fontId="3" fillId="18" borderId="34" xfId="2" applyNumberFormat="1" applyFont="1" applyFill="1" applyBorder="1" applyAlignment="1">
      <alignment horizontal="right" vertical="center"/>
    </xf>
    <xf numFmtId="0" fontId="3" fillId="18" borderId="34" xfId="2" applyFont="1" applyFill="1" applyBorder="1" applyAlignment="1">
      <alignment horizontal="right" vertical="center" wrapText="1"/>
    </xf>
    <xf numFmtId="0" fontId="3" fillId="18" borderId="34" xfId="2" applyNumberFormat="1" applyFont="1" applyFill="1" applyBorder="1" applyAlignment="1">
      <alignment vertical="center" wrapText="1"/>
    </xf>
    <xf numFmtId="0" fontId="3" fillId="18" borderId="34" xfId="2" applyFont="1" applyFill="1" applyBorder="1" applyAlignment="1">
      <alignment vertical="center" wrapText="1"/>
    </xf>
    <xf numFmtId="0" fontId="3" fillId="18" borderId="38" xfId="2" applyFont="1" applyFill="1" applyBorder="1" applyAlignment="1">
      <alignment vertical="center" wrapText="1"/>
    </xf>
    <xf numFmtId="0" fontId="24" fillId="18" borderId="33" xfId="2" applyFont="1" applyFill="1" applyBorder="1" applyAlignment="1">
      <alignment vertical="center" wrapText="1"/>
    </xf>
    <xf numFmtId="165" fontId="7" fillId="18" borderId="8" xfId="2" applyNumberFormat="1" applyFont="1" applyFill="1" applyBorder="1" applyAlignment="1">
      <alignment horizontal="right" vertical="center"/>
    </xf>
    <xf numFmtId="0" fontId="7" fillId="18" borderId="7" xfId="2" applyNumberFormat="1" applyFill="1" applyBorder="1" applyAlignment="1">
      <alignment vertical="center" wrapText="1"/>
    </xf>
    <xf numFmtId="0" fontId="7" fillId="18" borderId="13" xfId="2" applyNumberFormat="1" applyFill="1" applyBorder="1" applyAlignment="1">
      <alignment vertical="center" wrapText="1"/>
    </xf>
    <xf numFmtId="0" fontId="7" fillId="18" borderId="13" xfId="2" applyFill="1" applyBorder="1" applyAlignment="1">
      <alignment vertical="center" wrapText="1"/>
    </xf>
    <xf numFmtId="0" fontId="7" fillId="18" borderId="34" xfId="2" applyNumberFormat="1" applyFill="1" applyBorder="1" applyAlignment="1">
      <alignment vertical="center" wrapText="1"/>
    </xf>
    <xf numFmtId="0" fontId="7" fillId="18" borderId="16" xfId="2" applyFont="1" applyFill="1" applyBorder="1" applyAlignment="1">
      <alignment vertical="center" wrapText="1"/>
    </xf>
    <xf numFmtId="0" fontId="7" fillId="18" borderId="15" xfId="2" applyFont="1" applyFill="1" applyBorder="1" applyAlignment="1">
      <alignment vertical="center" wrapText="1"/>
    </xf>
    <xf numFmtId="165" fontId="3" fillId="18" borderId="4" xfId="2" applyNumberFormat="1" applyFont="1" applyFill="1" applyBorder="1" applyAlignment="1">
      <alignment horizontal="right" vertical="center"/>
    </xf>
    <xf numFmtId="165" fontId="3" fillId="18" borderId="3" xfId="2" applyNumberFormat="1" applyFont="1" applyFill="1" applyBorder="1" applyAlignment="1">
      <alignment horizontal="right" vertical="center"/>
    </xf>
    <xf numFmtId="0" fontId="3" fillId="18" borderId="3" xfId="2" applyFont="1" applyFill="1" applyBorder="1" applyAlignment="1">
      <alignment horizontal="right" vertical="center" wrapText="1"/>
    </xf>
    <xf numFmtId="0" fontId="3" fillId="18" borderId="3" xfId="2" applyNumberFormat="1" applyFont="1" applyFill="1" applyBorder="1" applyAlignment="1">
      <alignment vertical="center" wrapText="1"/>
    </xf>
    <xf numFmtId="0" fontId="3" fillId="18" borderId="3" xfId="2" applyFont="1" applyFill="1" applyBorder="1" applyAlignment="1">
      <alignment vertical="center" wrapText="1"/>
    </xf>
    <xf numFmtId="0" fontId="3" fillId="18" borderId="2" xfId="2" applyFont="1" applyFill="1" applyBorder="1" applyAlignment="1">
      <alignment vertical="center" wrapText="1"/>
    </xf>
    <xf numFmtId="0" fontId="3" fillId="18" borderId="1" xfId="2" applyFont="1" applyFill="1" applyBorder="1" applyAlignment="1">
      <alignment vertical="center" wrapText="1"/>
    </xf>
    <xf numFmtId="0" fontId="7" fillId="18" borderId="12" xfId="2" applyFont="1" applyFill="1" applyBorder="1" applyAlignment="1">
      <alignment vertical="center" wrapText="1"/>
    </xf>
    <xf numFmtId="0" fontId="26" fillId="0" borderId="0" xfId="2" applyFont="1" applyAlignment="1">
      <alignment vertical="center" wrapText="1"/>
    </xf>
    <xf numFmtId="165" fontId="26" fillId="18" borderId="4" xfId="2" applyNumberFormat="1" applyFont="1" applyFill="1" applyBorder="1" applyAlignment="1">
      <alignment horizontal="right" vertical="center"/>
    </xf>
    <xf numFmtId="165" fontId="26" fillId="18" borderId="3" xfId="2" applyNumberFormat="1" applyFont="1" applyFill="1" applyBorder="1" applyAlignment="1">
      <alignment horizontal="right" vertical="center"/>
    </xf>
    <xf numFmtId="0" fontId="26" fillId="18" borderId="3" xfId="2" applyFont="1" applyFill="1" applyBorder="1" applyAlignment="1">
      <alignment horizontal="right" vertical="center" wrapText="1"/>
    </xf>
    <xf numFmtId="0" fontId="26" fillId="18" borderId="3" xfId="2" applyFont="1" applyFill="1" applyBorder="1" applyAlignment="1">
      <alignment vertical="center" wrapText="1"/>
    </xf>
    <xf numFmtId="0" fontId="26" fillId="18" borderId="2" xfId="2" applyFont="1" applyFill="1" applyBorder="1" applyAlignment="1">
      <alignment vertical="center" wrapText="1"/>
    </xf>
    <xf numFmtId="165" fontId="5" fillId="20" borderId="40" xfId="2" applyNumberFormat="1" applyFont="1" applyFill="1" applyBorder="1" applyAlignment="1">
      <alignment horizontal="right" vertical="center"/>
    </xf>
    <xf numFmtId="0" fontId="5" fillId="20" borderId="30" xfId="2" applyFont="1" applyFill="1" applyBorder="1" applyAlignment="1">
      <alignment horizontal="right" vertical="center" wrapText="1"/>
    </xf>
    <xf numFmtId="0" fontId="5" fillId="20" borderId="59" xfId="2" applyFont="1" applyFill="1" applyBorder="1" applyAlignment="1">
      <alignment horizontal="right" vertical="center" wrapText="1"/>
    </xf>
    <xf numFmtId="0" fontId="5" fillId="20" borderId="29" xfId="2" applyFont="1" applyFill="1" applyBorder="1" applyAlignment="1">
      <alignment vertical="center" wrapText="1"/>
    </xf>
    <xf numFmtId="165" fontId="7" fillId="21" borderId="18" xfId="2" applyNumberFormat="1" applyFont="1" applyFill="1" applyBorder="1" applyAlignment="1">
      <alignment horizontal="right" vertical="center"/>
    </xf>
    <xf numFmtId="165" fontId="7" fillId="21" borderId="17" xfId="2" applyNumberFormat="1" applyFont="1" applyFill="1" applyBorder="1" applyAlignment="1">
      <alignment horizontal="right" vertical="center"/>
    </xf>
    <xf numFmtId="0" fontId="7" fillId="21" borderId="17" xfId="2" applyFill="1" applyBorder="1" applyAlignment="1">
      <alignment horizontal="right" vertical="center" wrapText="1"/>
    </xf>
    <xf numFmtId="0" fontId="7" fillId="21" borderId="17" xfId="2" applyFill="1" applyBorder="1" applyAlignment="1">
      <alignment vertical="center" wrapText="1"/>
    </xf>
    <xf numFmtId="165" fontId="7" fillId="21" borderId="8" xfId="2" applyNumberFormat="1" applyFont="1" applyFill="1" applyBorder="1" applyAlignment="1">
      <alignment vertical="center"/>
    </xf>
    <xf numFmtId="165" fontId="7" fillId="21" borderId="7" xfId="2" applyNumberFormat="1" applyFont="1" applyFill="1" applyBorder="1" applyAlignment="1">
      <alignment vertical="center"/>
    </xf>
    <xf numFmtId="0" fontId="7" fillId="21" borderId="7" xfId="2" applyFill="1" applyBorder="1" applyAlignment="1">
      <alignment horizontal="right" vertical="center" wrapText="1"/>
    </xf>
    <xf numFmtId="0" fontId="7" fillId="21" borderId="7" xfId="2" applyFill="1" applyBorder="1" applyAlignment="1">
      <alignment vertical="center" wrapText="1"/>
    </xf>
    <xf numFmtId="0" fontId="7" fillId="21" borderId="21" xfId="2" applyFill="1" applyBorder="1" applyAlignment="1">
      <alignment vertical="center" wrapText="1"/>
    </xf>
    <xf numFmtId="165" fontId="7" fillId="21" borderId="14" xfId="2" applyNumberFormat="1" applyFont="1" applyFill="1" applyBorder="1" applyAlignment="1">
      <alignment vertical="center"/>
    </xf>
    <xf numFmtId="165" fontId="7" fillId="21" borderId="13" xfId="2" applyNumberFormat="1" applyFont="1" applyFill="1" applyBorder="1" applyAlignment="1">
      <alignment vertical="center"/>
    </xf>
    <xf numFmtId="0" fontId="7" fillId="21" borderId="13" xfId="2" applyFill="1" applyBorder="1" applyAlignment="1">
      <alignment horizontal="right" vertical="center" wrapText="1"/>
    </xf>
    <xf numFmtId="0" fontId="7" fillId="21" borderId="13" xfId="2" applyFill="1" applyBorder="1" applyAlignment="1">
      <alignment vertical="center" wrapText="1"/>
    </xf>
    <xf numFmtId="165" fontId="7" fillId="21" borderId="66" xfId="2" applyNumberFormat="1" applyFont="1" applyFill="1" applyBorder="1" applyAlignment="1">
      <alignment horizontal="right" vertical="center"/>
    </xf>
    <xf numFmtId="165" fontId="7" fillId="21" borderId="27" xfId="2" applyNumberFormat="1" applyFont="1" applyFill="1" applyBorder="1" applyAlignment="1">
      <alignment horizontal="right" vertical="center"/>
    </xf>
    <xf numFmtId="0" fontId="7" fillId="21" borderId="27" xfId="2" applyFill="1" applyBorder="1" applyAlignment="1">
      <alignment horizontal="right" vertical="center" wrapText="1"/>
    </xf>
    <xf numFmtId="0" fontId="7" fillId="21" borderId="27" xfId="2" applyFill="1" applyBorder="1" applyAlignment="1">
      <alignment vertical="center" wrapText="1"/>
    </xf>
    <xf numFmtId="165" fontId="7" fillId="21" borderId="21" xfId="2" applyNumberFormat="1" applyFont="1" applyFill="1" applyBorder="1" applyAlignment="1">
      <alignment horizontal="right" vertical="center"/>
    </xf>
    <xf numFmtId="0" fontId="7" fillId="21" borderId="21" xfId="2" applyFill="1" applyBorder="1" applyAlignment="1">
      <alignment horizontal="right" vertical="center" wrapText="1"/>
    </xf>
    <xf numFmtId="0" fontId="24" fillId="21" borderId="21" xfId="2" applyFont="1" applyFill="1" applyBorder="1" applyAlignment="1">
      <alignment vertical="center" wrapText="1"/>
    </xf>
    <xf numFmtId="165" fontId="7" fillId="21" borderId="4" xfId="2" applyNumberFormat="1" applyFont="1" applyFill="1" applyBorder="1" applyAlignment="1">
      <alignment horizontal="right" vertical="center"/>
    </xf>
    <xf numFmtId="165" fontId="7" fillId="21" borderId="3" xfId="2" applyNumberFormat="1" applyFont="1" applyFill="1" applyBorder="1" applyAlignment="1">
      <alignment horizontal="right" vertical="center"/>
    </xf>
    <xf numFmtId="0" fontId="7" fillId="21" borderId="3" xfId="2" applyFill="1" applyBorder="1" applyAlignment="1">
      <alignment horizontal="right" vertical="center" wrapText="1"/>
    </xf>
    <xf numFmtId="0" fontId="7" fillId="21" borderId="3" xfId="2" applyFill="1" applyBorder="1" applyAlignment="1">
      <alignment vertical="center" wrapText="1"/>
    </xf>
    <xf numFmtId="0" fontId="3" fillId="21" borderId="3" xfId="2" applyFont="1" applyFill="1" applyBorder="1" applyAlignment="1">
      <alignment vertical="center" wrapText="1"/>
    </xf>
    <xf numFmtId="165" fontId="5" fillId="4" borderId="42" xfId="2" applyNumberFormat="1" applyFont="1" applyFill="1" applyBorder="1" applyAlignment="1">
      <alignment horizontal="right" vertical="center"/>
    </xf>
    <xf numFmtId="0" fontId="5" fillId="4" borderId="30" xfId="2" applyFont="1" applyFill="1" applyBorder="1" applyAlignment="1">
      <alignment horizontal="right" vertical="center" wrapText="1"/>
    </xf>
    <xf numFmtId="0" fontId="5" fillId="4" borderId="59" xfId="2" applyFont="1" applyFill="1" applyBorder="1" applyAlignment="1">
      <alignment horizontal="right" vertical="center" wrapText="1"/>
    </xf>
    <xf numFmtId="0" fontId="5" fillId="4" borderId="31" xfId="2" applyFont="1" applyFill="1" applyBorder="1" applyAlignment="1">
      <alignment horizontal="right" vertical="center" wrapText="1"/>
    </xf>
    <xf numFmtId="165" fontId="7" fillId="26" borderId="40" xfId="2" applyNumberFormat="1" applyFont="1" applyFill="1" applyBorder="1" applyAlignment="1">
      <alignment vertical="center"/>
    </xf>
    <xf numFmtId="165" fontId="7" fillId="26" borderId="30" xfId="2" applyNumberFormat="1" applyFont="1" applyFill="1" applyBorder="1" applyAlignment="1">
      <alignment vertical="center"/>
    </xf>
    <xf numFmtId="0" fontId="7" fillId="26" borderId="30" xfId="2" applyFill="1" applyBorder="1" applyAlignment="1">
      <alignment horizontal="right" vertical="center" wrapText="1"/>
    </xf>
    <xf numFmtId="0" fontId="7" fillId="26" borderId="30" xfId="2" applyFill="1" applyBorder="1" applyAlignment="1">
      <alignment vertical="center" wrapText="1"/>
    </xf>
    <xf numFmtId="0" fontId="5" fillId="26" borderId="58" xfId="2" applyFont="1" applyFill="1" applyBorder="1" applyAlignment="1">
      <alignment vertical="center" wrapText="1"/>
    </xf>
    <xf numFmtId="0" fontId="7" fillId="26" borderId="30" xfId="2" applyFont="1" applyFill="1" applyBorder="1" applyAlignment="1">
      <alignment vertical="center" wrapText="1"/>
    </xf>
    <xf numFmtId="0" fontId="3" fillId="26" borderId="29" xfId="2" applyFont="1" applyFill="1" applyBorder="1" applyAlignment="1">
      <alignment vertical="center" wrapText="1"/>
    </xf>
    <xf numFmtId="0" fontId="7" fillId="0" borderId="0" xfId="2" applyFill="1" applyAlignment="1">
      <alignment vertical="center" wrapText="1"/>
    </xf>
    <xf numFmtId="165" fontId="5" fillId="27" borderId="40" xfId="2" applyNumberFormat="1" applyFont="1" applyFill="1" applyBorder="1" applyAlignment="1">
      <alignment horizontal="right" vertical="center"/>
    </xf>
    <xf numFmtId="0" fontId="5" fillId="27" borderId="30" xfId="2" applyFont="1" applyFill="1" applyBorder="1" applyAlignment="1">
      <alignment horizontal="right" vertical="center" wrapText="1"/>
    </xf>
    <xf numFmtId="0" fontId="5" fillId="27" borderId="59" xfId="2" applyFont="1" applyFill="1" applyBorder="1" applyAlignment="1">
      <alignment horizontal="right" vertical="center" wrapText="1"/>
    </xf>
    <xf numFmtId="0" fontId="5" fillId="27" borderId="29" xfId="2" applyFont="1" applyFill="1" applyBorder="1" applyAlignment="1">
      <alignment horizontal="right" vertical="center" wrapText="1"/>
    </xf>
    <xf numFmtId="165" fontId="3" fillId="2" borderId="40" xfId="2" applyNumberFormat="1" applyFont="1" applyFill="1" applyBorder="1" applyAlignment="1">
      <alignment horizontal="right" vertical="center"/>
    </xf>
    <xf numFmtId="165" fontId="7" fillId="2" borderId="30" xfId="2" applyNumberFormat="1" applyFont="1" applyFill="1" applyBorder="1" applyAlignment="1">
      <alignment horizontal="right" vertical="center"/>
    </xf>
    <xf numFmtId="0" fontId="7" fillId="2" borderId="30" xfId="2" applyFill="1" applyBorder="1" applyAlignment="1">
      <alignment horizontal="right" vertical="center" wrapText="1"/>
    </xf>
    <xf numFmtId="0" fontId="7" fillId="2" borderId="30" xfId="2" applyNumberFormat="1" applyFill="1" applyBorder="1" applyAlignment="1">
      <alignment vertical="center" wrapText="1"/>
    </xf>
    <xf numFmtId="0" fontId="7" fillId="2" borderId="30" xfId="2" applyFont="1" applyFill="1" applyBorder="1" applyAlignment="1">
      <alignment vertical="center" wrapText="1"/>
    </xf>
    <xf numFmtId="0" fontId="7" fillId="2" borderId="30" xfId="2" applyFill="1" applyBorder="1" applyAlignment="1">
      <alignment vertical="center" wrapText="1"/>
    </xf>
    <xf numFmtId="0" fontId="7" fillId="2" borderId="59" xfId="2" applyFont="1" applyFill="1" applyBorder="1" applyAlignment="1">
      <alignment vertical="center" wrapText="1"/>
    </xf>
    <xf numFmtId="0" fontId="7" fillId="2" borderId="29" xfId="2" applyFill="1" applyBorder="1" applyAlignment="1">
      <alignment vertical="center" wrapText="1"/>
    </xf>
    <xf numFmtId="165" fontId="3" fillId="2" borderId="18" xfId="2" applyNumberFormat="1" applyFont="1" applyFill="1" applyBorder="1" applyAlignment="1">
      <alignment horizontal="right" vertical="center"/>
    </xf>
    <xf numFmtId="165" fontId="7" fillId="2" borderId="17" xfId="2" applyNumberFormat="1" applyFont="1" applyFill="1" applyBorder="1" applyAlignment="1">
      <alignment horizontal="right" vertical="center"/>
    </xf>
    <xf numFmtId="0" fontId="7" fillId="2" borderId="17" xfId="2" applyFill="1" applyBorder="1" applyAlignment="1">
      <alignment horizontal="right" vertical="center" wrapText="1"/>
    </xf>
    <xf numFmtId="0" fontId="7" fillId="2" borderId="17" xfId="2" applyNumberFormat="1" applyFill="1" applyBorder="1" applyAlignment="1">
      <alignment vertical="center" wrapText="1"/>
    </xf>
    <xf numFmtId="0" fontId="7" fillId="2" borderId="17" xfId="2" applyFill="1" applyBorder="1" applyAlignment="1">
      <alignment vertical="center" wrapText="1"/>
    </xf>
    <xf numFmtId="165" fontId="3" fillId="2" borderId="14" xfId="2" applyNumberFormat="1" applyFont="1" applyFill="1" applyBorder="1" applyAlignment="1">
      <alignment horizontal="right" vertical="center"/>
    </xf>
    <xf numFmtId="165" fontId="7" fillId="2" borderId="13" xfId="2" applyNumberFormat="1" applyFont="1" applyFill="1" applyBorder="1" applyAlignment="1">
      <alignment horizontal="right" vertical="center"/>
    </xf>
    <xf numFmtId="0" fontId="7" fillId="2" borderId="13" xfId="2" applyFill="1" applyBorder="1" applyAlignment="1">
      <alignment horizontal="right" vertical="center" wrapText="1"/>
    </xf>
    <xf numFmtId="0" fontId="7" fillId="2" borderId="13" xfId="2" applyNumberFormat="1" applyFill="1" applyBorder="1" applyAlignment="1">
      <alignment vertical="center" wrapText="1"/>
    </xf>
    <xf numFmtId="0" fontId="7" fillId="2" borderId="13" xfId="2" applyFill="1" applyBorder="1" applyAlignment="1">
      <alignment vertical="center" wrapText="1"/>
    </xf>
    <xf numFmtId="165" fontId="3" fillId="2" borderId="66" xfId="2" applyNumberFormat="1" applyFont="1" applyFill="1" applyBorder="1" applyAlignment="1">
      <alignment horizontal="right" vertical="center"/>
    </xf>
    <xf numFmtId="165" fontId="7" fillId="2" borderId="21" xfId="2" applyNumberFormat="1" applyFont="1" applyFill="1" applyBorder="1" applyAlignment="1">
      <alignment horizontal="right" vertical="center"/>
    </xf>
    <xf numFmtId="0" fontId="7" fillId="2" borderId="21" xfId="2" applyFill="1" applyBorder="1" applyAlignment="1">
      <alignment horizontal="right" vertical="center" wrapText="1"/>
    </xf>
    <xf numFmtId="0" fontId="7" fillId="2" borderId="21" xfId="2" applyNumberFormat="1" applyFill="1" applyBorder="1" applyAlignment="1">
      <alignment vertical="center" wrapText="1"/>
    </xf>
    <xf numFmtId="0" fontId="7" fillId="2" borderId="21" xfId="2" applyFill="1" applyBorder="1" applyAlignment="1">
      <alignment vertical="center" wrapText="1"/>
    </xf>
    <xf numFmtId="0" fontId="28" fillId="2" borderId="17" xfId="1" applyFont="1" applyFill="1" applyBorder="1" applyAlignment="1">
      <alignment vertical="center" wrapText="1"/>
    </xf>
    <xf numFmtId="0" fontId="7" fillId="2" borderId="17" xfId="2" applyFill="1" applyBorder="1" applyAlignment="1">
      <alignment horizontal="left" vertical="center" wrapText="1"/>
    </xf>
    <xf numFmtId="0" fontId="7" fillId="2" borderId="16" xfId="2" applyFill="1" applyBorder="1" applyAlignment="1">
      <alignment vertical="center" wrapText="1"/>
    </xf>
    <xf numFmtId="165" fontId="3" fillId="2" borderId="8" xfId="2" applyNumberFormat="1" applyFont="1" applyFill="1" applyBorder="1" applyAlignment="1">
      <alignment horizontal="right" vertical="center"/>
    </xf>
    <xf numFmtId="165" fontId="7" fillId="2" borderId="7" xfId="2" applyNumberFormat="1" applyFont="1" applyFill="1" applyBorder="1" applyAlignment="1">
      <alignment horizontal="right" vertical="center"/>
    </xf>
    <xf numFmtId="0" fontId="7" fillId="2" borderId="7" xfId="2" applyFill="1" applyBorder="1" applyAlignment="1">
      <alignment horizontal="right" vertical="center" wrapText="1"/>
    </xf>
    <xf numFmtId="0" fontId="7" fillId="2" borderId="7" xfId="2" applyNumberFormat="1" applyFill="1" applyBorder="1" applyAlignment="1">
      <alignment vertical="center" wrapText="1"/>
    </xf>
    <xf numFmtId="0" fontId="7" fillId="2" borderId="7" xfId="2" applyFill="1" applyBorder="1" applyAlignment="1">
      <alignment horizontal="left" vertical="center" wrapText="1"/>
    </xf>
    <xf numFmtId="0" fontId="7" fillId="2" borderId="21" xfId="2" applyFill="1" applyBorder="1" applyAlignment="1">
      <alignment horizontal="left" vertical="center" wrapText="1"/>
    </xf>
    <xf numFmtId="165" fontId="3" fillId="2" borderId="62" xfId="2" applyNumberFormat="1" applyFont="1" applyFill="1" applyBorder="1" applyAlignment="1">
      <alignment horizontal="right" vertical="center"/>
    </xf>
    <xf numFmtId="165" fontId="7" fillId="2" borderId="27" xfId="2" applyNumberFormat="1" applyFont="1" applyFill="1" applyBorder="1" applyAlignment="1">
      <alignment horizontal="right" vertical="center"/>
    </xf>
    <xf numFmtId="0" fontId="7" fillId="2" borderId="27" xfId="2" applyFill="1" applyBorder="1" applyAlignment="1">
      <alignment horizontal="right" vertical="center" wrapText="1"/>
    </xf>
    <xf numFmtId="0" fontId="7" fillId="2" borderId="27" xfId="2" applyNumberFormat="1" applyFill="1" applyBorder="1" applyAlignment="1">
      <alignment vertical="center" wrapText="1"/>
    </xf>
    <xf numFmtId="0" fontId="28" fillId="2" borderId="27" xfId="1" applyFont="1" applyFill="1" applyBorder="1" applyAlignment="1">
      <alignment vertical="center" wrapText="1"/>
    </xf>
    <xf numFmtId="0" fontId="7" fillId="2" borderId="27" xfId="2" applyFill="1" applyBorder="1" applyAlignment="1">
      <alignment vertical="center" wrapText="1"/>
    </xf>
    <xf numFmtId="165" fontId="3" fillId="2" borderId="4" xfId="2" applyNumberFormat="1" applyFont="1" applyFill="1" applyBorder="1" applyAlignment="1">
      <alignment horizontal="right" vertical="center"/>
    </xf>
    <xf numFmtId="165" fontId="7" fillId="2" borderId="3" xfId="2" applyNumberFormat="1" applyFont="1" applyFill="1" applyBorder="1" applyAlignment="1">
      <alignment horizontal="right" vertical="center"/>
    </xf>
    <xf numFmtId="0" fontId="7" fillId="2" borderId="3" xfId="2" applyFill="1" applyBorder="1" applyAlignment="1">
      <alignment horizontal="right" vertical="center" wrapText="1"/>
    </xf>
    <xf numFmtId="0" fontId="7" fillId="2" borderId="3" xfId="2" applyNumberFormat="1" applyFill="1" applyBorder="1" applyAlignment="1">
      <alignment vertical="center" wrapText="1"/>
    </xf>
    <xf numFmtId="0" fontId="28" fillId="2" borderId="3" xfId="1" applyFont="1" applyFill="1" applyBorder="1" applyAlignment="1">
      <alignment vertical="center" wrapText="1"/>
    </xf>
    <xf numFmtId="0" fontId="7" fillId="2" borderId="3" xfId="2" applyFill="1" applyBorder="1" applyAlignment="1">
      <alignment vertical="center" wrapText="1"/>
    </xf>
    <xf numFmtId="0" fontId="28" fillId="2" borderId="13" xfId="1" applyFont="1" applyFill="1" applyBorder="1" applyAlignment="1">
      <alignment vertical="center" wrapText="1"/>
    </xf>
    <xf numFmtId="0" fontId="7" fillId="2" borderId="13" xfId="2" applyFill="1" applyBorder="1" applyAlignment="1">
      <alignment horizontal="left" vertical="center" wrapText="1"/>
    </xf>
    <xf numFmtId="0" fontId="7" fillId="2" borderId="3" xfId="2" applyFill="1" applyBorder="1" applyAlignment="1">
      <alignment horizontal="left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17" xfId="2" applyFont="1" applyFill="1" applyBorder="1" applyAlignment="1">
      <alignment vertical="center" wrapText="1"/>
    </xf>
    <xf numFmtId="0" fontId="3" fillId="2" borderId="7" xfId="2" applyFont="1" applyFill="1" applyBorder="1" applyAlignment="1">
      <alignment vertical="center" wrapText="1"/>
    </xf>
    <xf numFmtId="0" fontId="7" fillId="2" borderId="7" xfId="2" applyFill="1" applyBorder="1" applyAlignment="1">
      <alignment vertical="center" wrapText="1"/>
    </xf>
    <xf numFmtId="0" fontId="26" fillId="0" borderId="0" xfId="2" applyFont="1" applyAlignment="1">
      <alignment horizontal="right" vertical="center" wrapText="1"/>
    </xf>
    <xf numFmtId="0" fontId="26" fillId="0" borderId="0" xfId="2" applyFont="1" applyBorder="1" applyAlignment="1">
      <alignment horizontal="right" vertical="center" wrapText="1"/>
    </xf>
    <xf numFmtId="165" fontId="26" fillId="2" borderId="40" xfId="2" applyNumberFormat="1" applyFont="1" applyFill="1" applyBorder="1" applyAlignment="1">
      <alignment horizontal="right" vertical="center"/>
    </xf>
    <xf numFmtId="165" fontId="26" fillId="2" borderId="30" xfId="2" applyNumberFormat="1" applyFont="1" applyFill="1" applyBorder="1" applyAlignment="1">
      <alignment horizontal="right" vertical="center"/>
    </xf>
    <xf numFmtId="0" fontId="26" fillId="2" borderId="30" xfId="2" applyFont="1" applyFill="1" applyBorder="1" applyAlignment="1">
      <alignment horizontal="right" vertical="center" wrapText="1"/>
    </xf>
    <xf numFmtId="0" fontId="26" fillId="2" borderId="30" xfId="2" applyNumberFormat="1" applyFont="1" applyFill="1" applyBorder="1" applyAlignment="1">
      <alignment vertical="center" wrapText="1"/>
    </xf>
    <xf numFmtId="0" fontId="26" fillId="2" borderId="30" xfId="2" applyFont="1" applyFill="1" applyBorder="1" applyAlignment="1">
      <alignment vertical="center" wrapText="1"/>
    </xf>
    <xf numFmtId="0" fontId="26" fillId="2" borderId="59" xfId="2" applyFont="1" applyFill="1" applyBorder="1" applyAlignment="1">
      <alignment vertical="center" wrapText="1"/>
    </xf>
    <xf numFmtId="0" fontId="7" fillId="2" borderId="17" xfId="2" applyFont="1" applyFill="1" applyBorder="1" applyAlignment="1">
      <alignment vertical="center" wrapText="1"/>
    </xf>
    <xf numFmtId="0" fontId="7" fillId="2" borderId="16" xfId="2" applyFont="1" applyFill="1" applyBorder="1" applyAlignment="1">
      <alignment vertical="center" wrapText="1"/>
    </xf>
    <xf numFmtId="0" fontId="7" fillId="2" borderId="13" xfId="2" applyFont="1" applyFill="1" applyBorder="1" applyAlignment="1">
      <alignment vertical="center" wrapText="1"/>
    </xf>
    <xf numFmtId="0" fontId="7" fillId="2" borderId="12" xfId="2" applyFont="1" applyFill="1" applyBorder="1" applyAlignment="1">
      <alignment vertical="center" wrapText="1"/>
    </xf>
    <xf numFmtId="0" fontId="7" fillId="2" borderId="3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3" fillId="0" borderId="0" xfId="2" applyFont="1" applyAlignment="1">
      <alignment vertical="center" wrapText="1"/>
    </xf>
    <xf numFmtId="165" fontId="3" fillId="2" borderId="30" xfId="2" applyNumberFormat="1" applyFont="1" applyFill="1" applyBorder="1" applyAlignment="1">
      <alignment horizontal="right" vertical="center"/>
    </xf>
    <xf numFmtId="0" fontId="3" fillId="2" borderId="30" xfId="2" applyFont="1" applyFill="1" applyBorder="1" applyAlignment="1">
      <alignment horizontal="right" vertical="center" wrapText="1"/>
    </xf>
    <xf numFmtId="0" fontId="3" fillId="2" borderId="30" xfId="2" applyNumberFormat="1" applyFont="1" applyFill="1" applyBorder="1" applyAlignment="1">
      <alignment vertical="center" wrapText="1"/>
    </xf>
    <xf numFmtId="0" fontId="3" fillId="2" borderId="30" xfId="2" applyFont="1" applyFill="1" applyBorder="1" applyAlignment="1">
      <alignment vertical="center" wrapText="1"/>
    </xf>
    <xf numFmtId="0" fontId="3" fillId="2" borderId="59" xfId="2" applyFont="1" applyFill="1" applyBorder="1" applyAlignment="1">
      <alignment vertical="center" wrapText="1"/>
    </xf>
    <xf numFmtId="0" fontId="3" fillId="2" borderId="29" xfId="2" applyFont="1" applyFill="1" applyBorder="1" applyAlignment="1">
      <alignment horizontal="left" vertical="center" wrapText="1"/>
    </xf>
    <xf numFmtId="0" fontId="3" fillId="19" borderId="40" xfId="2" applyFont="1" applyFill="1" applyBorder="1" applyAlignment="1">
      <alignment vertical="center" wrapText="1"/>
    </xf>
    <xf numFmtId="0" fontId="3" fillId="19" borderId="30" xfId="2" applyFont="1" applyFill="1" applyBorder="1" applyAlignment="1">
      <alignment vertical="center" wrapText="1"/>
    </xf>
    <xf numFmtId="0" fontId="3" fillId="19" borderId="59" xfId="2" applyFont="1" applyFill="1" applyBorder="1" applyAlignment="1">
      <alignment vertical="center" wrapText="1"/>
    </xf>
    <xf numFmtId="0" fontId="3" fillId="19" borderId="29" xfId="2" applyFont="1" applyFill="1" applyBorder="1" applyAlignment="1">
      <alignment vertical="center" wrapText="1"/>
    </xf>
    <xf numFmtId="0" fontId="3" fillId="19" borderId="63" xfId="2" applyFont="1" applyFill="1" applyBorder="1" applyAlignment="1">
      <alignment vertical="center" wrapText="1"/>
    </xf>
    <xf numFmtId="0" fontId="3" fillId="19" borderId="33" xfId="2" applyFont="1" applyFill="1" applyBorder="1" applyAlignment="1">
      <alignment vertical="center" wrapText="1"/>
    </xf>
    <xf numFmtId="165" fontId="5" fillId="23" borderId="54" xfId="2" applyNumberFormat="1" applyFont="1" applyFill="1" applyBorder="1" applyAlignment="1">
      <alignment horizontal="right" vertical="center"/>
    </xf>
    <xf numFmtId="0" fontId="5" fillId="23" borderId="55" xfId="2" applyFont="1" applyFill="1" applyBorder="1" applyAlignment="1">
      <alignment horizontal="right" vertical="center" wrapText="1"/>
    </xf>
    <xf numFmtId="0" fontId="5" fillId="23" borderId="52" xfId="2" applyFont="1" applyFill="1" applyBorder="1" applyAlignment="1">
      <alignment horizontal="right" vertical="center" wrapText="1"/>
    </xf>
    <xf numFmtId="0" fontId="5" fillId="23" borderId="49" xfId="2" applyFont="1" applyFill="1" applyBorder="1" applyAlignment="1">
      <alignment horizontal="right" vertical="center" wrapText="1"/>
    </xf>
    <xf numFmtId="165" fontId="20" fillId="0" borderId="7" xfId="2" applyNumberFormat="1" applyFont="1" applyBorder="1" applyAlignment="1">
      <alignment horizontal="right" vertical="center"/>
    </xf>
    <xf numFmtId="0" fontId="20" fillId="0" borderId="7" xfId="2" applyFont="1" applyBorder="1" applyAlignment="1">
      <alignment horizontal="right" vertical="center" wrapText="1"/>
    </xf>
    <xf numFmtId="0" fontId="21" fillId="0" borderId="7" xfId="1" applyFont="1" applyFill="1" applyBorder="1" applyAlignment="1">
      <alignment vertical="center" wrapText="1"/>
    </xf>
    <xf numFmtId="0" fontId="20" fillId="0" borderId="6" xfId="2" applyFont="1" applyBorder="1" applyAlignment="1">
      <alignment vertical="center" wrapText="1"/>
    </xf>
    <xf numFmtId="0" fontId="5" fillId="19" borderId="2" xfId="2" applyFont="1" applyFill="1" applyBorder="1" applyAlignment="1">
      <alignment vertical="center" wrapText="1"/>
    </xf>
    <xf numFmtId="165" fontId="23" fillId="28" borderId="7" xfId="2" applyNumberFormat="1" applyFont="1" applyFill="1" applyBorder="1" applyAlignment="1">
      <alignment horizontal="right" vertical="center"/>
    </xf>
    <xf numFmtId="0" fontId="23" fillId="28" borderId="7" xfId="2" applyFont="1" applyFill="1" applyBorder="1" applyAlignment="1">
      <alignment horizontal="right" vertical="center" wrapText="1"/>
    </xf>
    <xf numFmtId="0" fontId="23" fillId="28" borderId="6" xfId="2" applyFont="1" applyFill="1" applyBorder="1" applyAlignment="1">
      <alignment horizontal="right" vertical="center" wrapText="1"/>
    </xf>
    <xf numFmtId="0" fontId="23" fillId="28" borderId="41" xfId="2" applyFont="1" applyFill="1" applyBorder="1" applyAlignment="1">
      <alignment horizontal="right" vertical="center" wrapText="1"/>
    </xf>
    <xf numFmtId="0" fontId="23" fillId="28" borderId="9" xfId="2" applyFont="1" applyFill="1" applyBorder="1" applyAlignment="1">
      <alignment horizontal="right" vertical="center" wrapText="1"/>
    </xf>
    <xf numFmtId="0" fontId="23" fillId="28" borderId="53" xfId="2" applyFont="1" applyFill="1" applyBorder="1" applyAlignment="1">
      <alignment horizontal="right" vertical="center" wrapText="1"/>
    </xf>
    <xf numFmtId="0" fontId="5" fillId="6" borderId="0" xfId="2" applyFont="1" applyFill="1" applyBorder="1" applyAlignment="1">
      <alignment horizontal="right" vertical="center" wrapText="1"/>
    </xf>
    <xf numFmtId="165" fontId="5" fillId="29" borderId="54" xfId="2" applyNumberFormat="1" applyFont="1" applyFill="1" applyBorder="1" applyAlignment="1">
      <alignment horizontal="right" vertical="center"/>
    </xf>
    <xf numFmtId="0" fontId="5" fillId="29" borderId="49" xfId="2" applyFont="1" applyFill="1" applyBorder="1" applyAlignment="1">
      <alignment horizontal="right" vertical="center" wrapText="1"/>
    </xf>
    <xf numFmtId="0" fontId="5" fillId="29" borderId="55" xfId="2" applyFont="1" applyFill="1" applyBorder="1" applyAlignment="1">
      <alignment horizontal="right" vertical="center" wrapText="1"/>
    </xf>
    <xf numFmtId="0" fontId="5" fillId="29" borderId="24" xfId="2" applyFont="1" applyFill="1" applyBorder="1" applyAlignment="1">
      <alignment horizontal="right" vertical="center" wrapText="1"/>
    </xf>
    <xf numFmtId="165" fontId="7" fillId="30" borderId="18" xfId="2" applyNumberFormat="1" applyFont="1" applyFill="1" applyBorder="1" applyAlignment="1">
      <alignment horizontal="right" vertical="center"/>
    </xf>
    <xf numFmtId="165" fontId="7" fillId="30" borderId="17" xfId="2" applyNumberFormat="1" applyFont="1" applyFill="1" applyBorder="1" applyAlignment="1">
      <alignment horizontal="right" vertical="center"/>
    </xf>
    <xf numFmtId="0" fontId="7" fillId="30" borderId="17" xfId="2" applyFill="1" applyBorder="1" applyAlignment="1">
      <alignment horizontal="right" vertical="center" wrapText="1"/>
    </xf>
    <xf numFmtId="0" fontId="7" fillId="30" borderId="17" xfId="2" applyNumberFormat="1" applyFill="1" applyBorder="1" applyAlignment="1">
      <alignment horizontal="right" vertical="center" wrapText="1"/>
    </xf>
    <xf numFmtId="0" fontId="7" fillId="30" borderId="15" xfId="2" applyFill="1" applyBorder="1" applyAlignment="1">
      <alignment vertical="center" wrapText="1"/>
    </xf>
    <xf numFmtId="165" fontId="7" fillId="30" borderId="4" xfId="2" applyNumberFormat="1" applyFont="1" applyFill="1" applyBorder="1" applyAlignment="1">
      <alignment vertical="center"/>
    </xf>
    <xf numFmtId="165" fontId="7" fillId="30" borderId="3" xfId="2" applyNumberFormat="1" applyFont="1" applyFill="1" applyBorder="1" applyAlignment="1">
      <alignment vertical="center"/>
    </xf>
    <xf numFmtId="0" fontId="7" fillId="30" borderId="3" xfId="2" applyFill="1" applyBorder="1" applyAlignment="1">
      <alignment horizontal="right" vertical="center" wrapText="1"/>
    </xf>
    <xf numFmtId="0" fontId="7" fillId="30" borderId="3" xfId="2" applyFill="1" applyBorder="1" applyAlignment="1">
      <alignment vertical="center" wrapText="1"/>
    </xf>
    <xf numFmtId="0" fontId="7" fillId="30" borderId="3" xfId="2" applyNumberFormat="1" applyFill="1" applyBorder="1" applyAlignment="1">
      <alignment vertical="center" wrapText="1"/>
    </xf>
    <xf numFmtId="0" fontId="7" fillId="30" borderId="1" xfId="2" applyFill="1" applyBorder="1" applyAlignment="1">
      <alignment vertical="center" wrapText="1"/>
    </xf>
    <xf numFmtId="165" fontId="7" fillId="30" borderId="62" xfId="2" applyNumberFormat="1" applyFont="1" applyFill="1" applyBorder="1" applyAlignment="1">
      <alignment vertical="center"/>
    </xf>
    <xf numFmtId="165" fontId="7" fillId="30" borderId="27" xfId="2" applyNumberFormat="1" applyFont="1" applyFill="1" applyBorder="1" applyAlignment="1">
      <alignment vertical="center"/>
    </xf>
    <xf numFmtId="0" fontId="7" fillId="30" borderId="27" xfId="2" applyFill="1" applyBorder="1" applyAlignment="1">
      <alignment horizontal="right" vertical="center" wrapText="1"/>
    </xf>
    <xf numFmtId="0" fontId="7" fillId="30" borderId="27" xfId="2" applyFill="1" applyBorder="1" applyAlignment="1">
      <alignment vertical="center" wrapText="1"/>
    </xf>
    <xf numFmtId="0" fontId="7" fillId="30" borderId="27" xfId="2" applyNumberFormat="1" applyFill="1" applyBorder="1" applyAlignment="1">
      <alignment vertical="center" wrapText="1"/>
    </xf>
    <xf numFmtId="0" fontId="7" fillId="30" borderId="49" xfId="2" applyFill="1" applyBorder="1" applyAlignment="1">
      <alignment vertical="center" wrapText="1"/>
    </xf>
    <xf numFmtId="0" fontId="7" fillId="30" borderId="22" xfId="2" applyFill="1" applyBorder="1" applyAlignment="1">
      <alignment vertical="center" wrapText="1"/>
    </xf>
    <xf numFmtId="0" fontId="7" fillId="30" borderId="37" xfId="2" applyFont="1" applyFill="1" applyBorder="1" applyAlignment="1">
      <alignment vertical="center" wrapText="1"/>
    </xf>
    <xf numFmtId="165" fontId="7" fillId="30" borderId="66" xfId="2" applyNumberFormat="1" applyFont="1" applyFill="1" applyBorder="1" applyAlignment="1">
      <alignment vertical="center"/>
    </xf>
    <xf numFmtId="165" fontId="7" fillId="30" borderId="21" xfId="2" applyNumberFormat="1" applyFont="1" applyFill="1" applyBorder="1" applyAlignment="1">
      <alignment vertical="center"/>
    </xf>
    <xf numFmtId="0" fontId="7" fillId="30" borderId="21" xfId="2" applyFill="1" applyBorder="1" applyAlignment="1">
      <alignment horizontal="right" vertical="center" wrapText="1"/>
    </xf>
    <xf numFmtId="0" fontId="7" fillId="30" borderId="21" xfId="2" applyFill="1" applyBorder="1" applyAlignment="1">
      <alignment vertical="center" wrapText="1"/>
    </xf>
    <xf numFmtId="0" fontId="7" fillId="30" borderId="21" xfId="2" applyNumberFormat="1" applyFill="1" applyBorder="1" applyAlignment="1">
      <alignment vertical="center" wrapText="1"/>
    </xf>
    <xf numFmtId="0" fontId="7" fillId="30" borderId="19" xfId="2" applyFill="1" applyBorder="1" applyAlignment="1">
      <alignment vertical="center" wrapText="1"/>
    </xf>
    <xf numFmtId="165" fontId="7" fillId="30" borderId="14" xfId="2" applyNumberFormat="1" applyFont="1" applyFill="1" applyBorder="1" applyAlignment="1">
      <alignment vertical="center"/>
    </xf>
    <xf numFmtId="165" fontId="7" fillId="30" borderId="13" xfId="2" applyNumberFormat="1" applyFont="1" applyFill="1" applyBorder="1" applyAlignment="1">
      <alignment vertical="center"/>
    </xf>
    <xf numFmtId="0" fontId="7" fillId="30" borderId="13" xfId="2" applyFill="1" applyBorder="1" applyAlignment="1">
      <alignment horizontal="right" vertical="center" wrapText="1"/>
    </xf>
    <xf numFmtId="0" fontId="7" fillId="30" borderId="13" xfId="2" applyFill="1" applyBorder="1" applyAlignment="1">
      <alignment vertical="center" wrapText="1"/>
    </xf>
    <xf numFmtId="0" fontId="7" fillId="30" borderId="13" xfId="2" applyNumberFormat="1" applyFill="1" applyBorder="1" applyAlignment="1">
      <alignment vertical="center" wrapText="1"/>
    </xf>
    <xf numFmtId="0" fontId="7" fillId="30" borderId="11" xfId="2" applyFill="1" applyBorder="1" applyAlignment="1">
      <alignment vertical="center" wrapText="1"/>
    </xf>
    <xf numFmtId="165" fontId="7" fillId="30" borderId="4" xfId="2" applyNumberFormat="1" applyFont="1" applyFill="1" applyBorder="1" applyAlignment="1">
      <alignment horizontal="right" vertical="center"/>
    </xf>
    <xf numFmtId="165" fontId="7" fillId="30" borderId="3" xfId="2" applyNumberFormat="1" applyFont="1" applyFill="1" applyBorder="1" applyAlignment="1">
      <alignment horizontal="right" vertical="center"/>
    </xf>
    <xf numFmtId="0" fontId="7" fillId="30" borderId="34" xfId="2" applyFill="1" applyBorder="1" applyAlignment="1">
      <alignment horizontal="right" vertical="center" wrapText="1"/>
    </xf>
    <xf numFmtId="0" fontId="7" fillId="30" borderId="3" xfId="2" applyNumberFormat="1" applyFill="1" applyBorder="1" applyAlignment="1">
      <alignment horizontal="right" vertical="center" wrapText="1"/>
    </xf>
    <xf numFmtId="165" fontId="7" fillId="30" borderId="14" xfId="2" applyNumberFormat="1" applyFont="1" applyFill="1" applyBorder="1" applyAlignment="1">
      <alignment horizontal="right" vertical="center"/>
    </xf>
    <xf numFmtId="165" fontId="7" fillId="30" borderId="13" xfId="2" applyNumberFormat="1" applyFont="1" applyFill="1" applyBorder="1" applyAlignment="1">
      <alignment horizontal="right" vertical="center"/>
    </xf>
    <xf numFmtId="0" fontId="7" fillId="30" borderId="13" xfId="2" applyNumberFormat="1" applyFill="1" applyBorder="1" applyAlignment="1">
      <alignment horizontal="right" vertical="center" wrapText="1"/>
    </xf>
    <xf numFmtId="165" fontId="7" fillId="30" borderId="63" xfId="2" applyNumberFormat="1" applyFont="1" applyFill="1" applyBorder="1" applyAlignment="1">
      <alignment horizontal="right" vertical="center"/>
    </xf>
    <xf numFmtId="164" fontId="24" fillId="0" borderId="0" xfId="2" applyNumberFormat="1" applyFont="1" applyAlignment="1">
      <alignment vertical="center" wrapText="1"/>
    </xf>
    <xf numFmtId="165" fontId="24" fillId="30" borderId="63" xfId="2" applyNumberFormat="1" applyFont="1" applyFill="1" applyBorder="1" applyAlignment="1">
      <alignment horizontal="right" vertical="center"/>
    </xf>
    <xf numFmtId="165" fontId="24" fillId="30" borderId="3" xfId="2" applyNumberFormat="1" applyFont="1" applyFill="1" applyBorder="1" applyAlignment="1">
      <alignment horizontal="right" vertical="center"/>
    </xf>
    <xf numFmtId="0" fontId="24" fillId="30" borderId="3" xfId="2" applyFont="1" applyFill="1" applyBorder="1" applyAlignment="1">
      <alignment horizontal="right" vertical="center" wrapText="1"/>
    </xf>
    <xf numFmtId="0" fontId="24" fillId="30" borderId="3" xfId="2" applyNumberFormat="1" applyFont="1" applyFill="1" applyBorder="1" applyAlignment="1">
      <alignment horizontal="right" vertical="center" wrapText="1"/>
    </xf>
    <xf numFmtId="0" fontId="24" fillId="30" borderId="1" xfId="2" applyFont="1" applyFill="1" applyBorder="1" applyAlignment="1">
      <alignment vertical="center" wrapText="1"/>
    </xf>
    <xf numFmtId="165" fontId="3" fillId="30" borderId="63" xfId="2" applyNumberFormat="1" applyFont="1" applyFill="1" applyBorder="1" applyAlignment="1">
      <alignment horizontal="right" vertical="center"/>
    </xf>
    <xf numFmtId="165" fontId="3" fillId="30" borderId="34" xfId="2" applyNumberFormat="1" applyFont="1" applyFill="1" applyBorder="1" applyAlignment="1">
      <alignment horizontal="right" vertical="center"/>
    </xf>
    <xf numFmtId="0" fontId="3" fillId="30" borderId="34" xfId="2" applyFont="1" applyFill="1" applyBorder="1" applyAlignment="1">
      <alignment horizontal="right" vertical="center" wrapText="1"/>
    </xf>
    <xf numFmtId="0" fontId="3" fillId="30" borderId="34" xfId="2" applyNumberFormat="1" applyFont="1" applyFill="1" applyBorder="1" applyAlignment="1">
      <alignment horizontal="right" vertical="center" wrapText="1"/>
    </xf>
    <xf numFmtId="0" fontId="3" fillId="30" borderId="34" xfId="2" applyFont="1" applyFill="1" applyBorder="1" applyAlignment="1">
      <alignment vertical="center" wrapText="1"/>
    </xf>
    <xf numFmtId="0" fontId="3" fillId="30" borderId="33" xfId="2" applyFont="1" applyFill="1" applyBorder="1" applyAlignment="1">
      <alignment vertical="center" wrapText="1"/>
    </xf>
    <xf numFmtId="0" fontId="3" fillId="30" borderId="64" xfId="2" applyFont="1" applyFill="1" applyBorder="1" applyAlignment="1">
      <alignment vertical="center" wrapText="1"/>
    </xf>
    <xf numFmtId="0" fontId="3" fillId="30" borderId="29" xfId="2" applyFont="1" applyFill="1" applyBorder="1" applyAlignment="1">
      <alignment vertical="center" wrapText="1"/>
    </xf>
    <xf numFmtId="165" fontId="5" fillId="31" borderId="40" xfId="2" applyNumberFormat="1" applyFont="1" applyFill="1" applyBorder="1" applyAlignment="1">
      <alignment horizontal="right" vertical="center"/>
    </xf>
    <xf numFmtId="0" fontId="5" fillId="31" borderId="30" xfId="2" applyFont="1" applyFill="1" applyBorder="1" applyAlignment="1">
      <alignment horizontal="right" vertical="center" wrapText="1"/>
    </xf>
    <xf numFmtId="0" fontId="5" fillId="31" borderId="59" xfId="2" applyFont="1" applyFill="1" applyBorder="1" applyAlignment="1">
      <alignment horizontal="right" vertical="center" wrapText="1"/>
    </xf>
    <xf numFmtId="0" fontId="5" fillId="31" borderId="29" xfId="2" applyFont="1" applyFill="1" applyBorder="1" applyAlignment="1">
      <alignment horizontal="right" vertical="center" wrapText="1"/>
    </xf>
    <xf numFmtId="165" fontId="7" fillId="32" borderId="18" xfId="2" applyNumberFormat="1" applyFont="1" applyFill="1" applyBorder="1" applyAlignment="1">
      <alignment horizontal="right" vertical="center"/>
    </xf>
    <xf numFmtId="165" fontId="7" fillId="32" borderId="17" xfId="2" applyNumberFormat="1" applyFont="1" applyFill="1" applyBorder="1" applyAlignment="1">
      <alignment horizontal="right" vertical="center"/>
    </xf>
    <xf numFmtId="0" fontId="7" fillId="32" borderId="17" xfId="2" applyFont="1" applyFill="1" applyBorder="1" applyAlignment="1">
      <alignment horizontal="right" vertical="center" wrapText="1"/>
    </xf>
    <xf numFmtId="0" fontId="7" fillId="32" borderId="17" xfId="2" applyNumberFormat="1" applyFont="1" applyFill="1" applyBorder="1" applyAlignment="1">
      <alignment vertical="center" wrapText="1"/>
    </xf>
    <xf numFmtId="0" fontId="7" fillId="32" borderId="17" xfId="2" applyFont="1" applyFill="1" applyBorder="1" applyAlignment="1">
      <alignment vertical="center" wrapText="1"/>
    </xf>
    <xf numFmtId="165" fontId="7" fillId="32" borderId="4" xfId="2" applyNumberFormat="1" applyFont="1" applyFill="1" applyBorder="1" applyAlignment="1">
      <alignment horizontal="right" vertical="center"/>
    </xf>
    <xf numFmtId="165" fontId="7" fillId="32" borderId="3" xfId="2" applyNumberFormat="1" applyFont="1" applyFill="1" applyBorder="1" applyAlignment="1">
      <alignment horizontal="right" vertical="center"/>
    </xf>
    <xf numFmtId="0" fontId="7" fillId="32" borderId="3" xfId="2" applyFont="1" applyFill="1" applyBorder="1" applyAlignment="1">
      <alignment horizontal="right" vertical="center" wrapText="1"/>
    </xf>
    <xf numFmtId="0" fontId="7" fillId="32" borderId="3" xfId="2" applyNumberFormat="1" applyFont="1" applyFill="1" applyBorder="1" applyAlignment="1">
      <alignment vertical="center" wrapText="1"/>
    </xf>
    <xf numFmtId="0" fontId="7" fillId="32" borderId="3" xfId="2" applyFont="1" applyFill="1" applyBorder="1" applyAlignment="1">
      <alignment vertical="center" wrapText="1"/>
    </xf>
    <xf numFmtId="165" fontId="7" fillId="32" borderId="14" xfId="2" applyNumberFormat="1" applyFont="1" applyFill="1" applyBorder="1" applyAlignment="1">
      <alignment horizontal="right" vertical="center"/>
    </xf>
    <xf numFmtId="165" fontId="7" fillId="32" borderId="13" xfId="2" applyNumberFormat="1" applyFont="1" applyFill="1" applyBorder="1" applyAlignment="1">
      <alignment horizontal="right" vertical="center"/>
    </xf>
    <xf numFmtId="0" fontId="7" fillId="32" borderId="13" xfId="2" applyFont="1" applyFill="1" applyBorder="1" applyAlignment="1">
      <alignment horizontal="right" vertical="center" wrapText="1"/>
    </xf>
    <xf numFmtId="0" fontId="7" fillId="32" borderId="13" xfId="2" applyNumberFormat="1" applyFont="1" applyFill="1" applyBorder="1" applyAlignment="1">
      <alignment vertical="center" wrapText="1"/>
    </xf>
    <xf numFmtId="0" fontId="7" fillId="32" borderId="13" xfId="2" applyFont="1" applyFill="1" applyBorder="1" applyAlignment="1">
      <alignment vertical="center" wrapText="1"/>
    </xf>
    <xf numFmtId="165" fontId="7" fillId="32" borderId="8" xfId="2" applyNumberFormat="1" applyFont="1" applyFill="1" applyBorder="1" applyAlignment="1">
      <alignment horizontal="right" vertical="center"/>
    </xf>
    <xf numFmtId="165" fontId="7" fillId="32" borderId="7" xfId="2" applyNumberFormat="1" applyFont="1" applyFill="1" applyBorder="1" applyAlignment="1">
      <alignment horizontal="right" vertical="center"/>
    </xf>
    <xf numFmtId="0" fontId="7" fillId="32" borderId="7" xfId="2" applyFont="1" applyFill="1" applyBorder="1" applyAlignment="1">
      <alignment horizontal="right" vertical="center" wrapText="1"/>
    </xf>
    <xf numFmtId="0" fontId="7" fillId="32" borderId="7" xfId="2" applyNumberFormat="1" applyFont="1" applyFill="1" applyBorder="1" applyAlignment="1">
      <alignment vertical="center" wrapText="1"/>
    </xf>
    <xf numFmtId="0" fontId="7" fillId="32" borderId="7" xfId="2" applyFont="1" applyFill="1" applyBorder="1" applyAlignment="1">
      <alignment vertical="center" wrapText="1"/>
    </xf>
    <xf numFmtId="165" fontId="7" fillId="32" borderId="62" xfId="2" applyNumberFormat="1" applyFont="1" applyFill="1" applyBorder="1" applyAlignment="1">
      <alignment horizontal="right" vertical="center"/>
    </xf>
    <xf numFmtId="165" fontId="7" fillId="32" borderId="27" xfId="2" applyNumberFormat="1" applyFont="1" applyFill="1" applyBorder="1" applyAlignment="1">
      <alignment horizontal="right" vertical="center"/>
    </xf>
    <xf numFmtId="0" fontId="7" fillId="32" borderId="27" xfId="2" applyFont="1" applyFill="1" applyBorder="1" applyAlignment="1">
      <alignment horizontal="right" vertical="center" wrapText="1"/>
    </xf>
    <xf numFmtId="0" fontId="7" fillId="32" borderId="27" xfId="2" applyNumberFormat="1" applyFont="1" applyFill="1" applyBorder="1" applyAlignment="1">
      <alignment vertical="center" wrapText="1"/>
    </xf>
    <xf numFmtId="0" fontId="7" fillId="32" borderId="27" xfId="2" applyFont="1" applyFill="1" applyBorder="1" applyAlignment="1">
      <alignment horizontal="left" vertical="center" wrapText="1"/>
    </xf>
    <xf numFmtId="0" fontId="7" fillId="32" borderId="27" xfId="2" applyFont="1" applyFill="1" applyBorder="1" applyAlignment="1">
      <alignment vertical="center" wrapText="1"/>
    </xf>
    <xf numFmtId="0" fontId="24" fillId="32" borderId="27" xfId="2" applyFont="1" applyFill="1" applyBorder="1" applyAlignment="1">
      <alignment vertical="center" wrapText="1"/>
    </xf>
    <xf numFmtId="165" fontId="7" fillId="32" borderId="63" xfId="2" applyNumberFormat="1" applyFont="1" applyFill="1" applyBorder="1" applyAlignment="1">
      <alignment horizontal="right" vertical="center"/>
    </xf>
    <xf numFmtId="0" fontId="24" fillId="0" borderId="0" xfId="2" applyFont="1" applyBorder="1" applyAlignment="1">
      <alignment vertical="center" wrapText="1"/>
    </xf>
    <xf numFmtId="165" fontId="24" fillId="32" borderId="63" xfId="2" applyNumberFormat="1" applyFont="1" applyFill="1" applyBorder="1" applyAlignment="1">
      <alignment horizontal="right" vertical="center"/>
    </xf>
    <xf numFmtId="165" fontId="24" fillId="32" borderId="3" xfId="2" applyNumberFormat="1" applyFont="1" applyFill="1" applyBorder="1" applyAlignment="1">
      <alignment horizontal="right" vertical="center"/>
    </xf>
    <xf numFmtId="0" fontId="24" fillId="32" borderId="3" xfId="2" applyFont="1" applyFill="1" applyBorder="1" applyAlignment="1">
      <alignment horizontal="right" vertical="center" wrapText="1"/>
    </xf>
    <xf numFmtId="0" fontId="24" fillId="32" borderId="3" xfId="2" applyNumberFormat="1" applyFont="1" applyFill="1" applyBorder="1" applyAlignment="1">
      <alignment vertical="center" wrapText="1"/>
    </xf>
    <xf numFmtId="0" fontId="24" fillId="32" borderId="3" xfId="2" applyFont="1" applyFill="1" applyBorder="1" applyAlignment="1">
      <alignment vertical="center" wrapText="1"/>
    </xf>
    <xf numFmtId="165" fontId="3" fillId="32" borderId="63" xfId="2" applyNumberFormat="1" applyFont="1" applyFill="1" applyBorder="1" applyAlignment="1">
      <alignment horizontal="right" vertical="center"/>
    </xf>
    <xf numFmtId="165" fontId="3" fillId="32" borderId="34" xfId="2" applyNumberFormat="1" applyFont="1" applyFill="1" applyBorder="1" applyAlignment="1">
      <alignment horizontal="right" vertical="center"/>
    </xf>
    <xf numFmtId="0" fontId="3" fillId="32" borderId="34" xfId="2" applyFont="1" applyFill="1" applyBorder="1" applyAlignment="1">
      <alignment horizontal="right" vertical="center" wrapText="1"/>
    </xf>
    <xf numFmtId="0" fontId="3" fillId="32" borderId="34" xfId="2" applyNumberFormat="1" applyFont="1" applyFill="1" applyBorder="1" applyAlignment="1">
      <alignment vertical="center" wrapText="1"/>
    </xf>
    <xf numFmtId="0" fontId="3" fillId="32" borderId="34" xfId="2" applyFont="1" applyFill="1" applyBorder="1" applyAlignment="1">
      <alignment vertical="center" wrapText="1"/>
    </xf>
    <xf numFmtId="0" fontId="3" fillId="32" borderId="33" xfId="2" applyFont="1" applyFill="1" applyBorder="1" applyAlignment="1">
      <alignment vertical="center" wrapText="1"/>
    </xf>
    <xf numFmtId="165" fontId="5" fillId="33" borderId="40" xfId="2" applyNumberFormat="1" applyFont="1" applyFill="1" applyBorder="1" applyAlignment="1">
      <alignment horizontal="right" vertical="center"/>
    </xf>
    <xf numFmtId="0" fontId="5" fillId="33" borderId="30" xfId="2" applyFont="1" applyFill="1" applyBorder="1" applyAlignment="1">
      <alignment horizontal="right" vertical="center" wrapText="1"/>
    </xf>
    <xf numFmtId="0" fontId="5" fillId="33" borderId="59" xfId="2" applyFont="1" applyFill="1" applyBorder="1" applyAlignment="1">
      <alignment horizontal="right" vertical="center" wrapText="1"/>
    </xf>
    <xf numFmtId="0" fontId="5" fillId="33" borderId="29" xfId="2" applyFont="1" applyFill="1" applyBorder="1" applyAlignment="1">
      <alignment horizontal="right" vertical="center" wrapText="1"/>
    </xf>
    <xf numFmtId="165" fontId="7" fillId="34" borderId="40" xfId="2" applyNumberFormat="1" applyFont="1" applyFill="1" applyBorder="1" applyAlignment="1">
      <alignment horizontal="right" vertical="center"/>
    </xf>
    <xf numFmtId="165" fontId="7" fillId="34" borderId="30" xfId="2" applyNumberFormat="1" applyFont="1" applyFill="1" applyBorder="1" applyAlignment="1">
      <alignment horizontal="right" vertical="center"/>
    </xf>
    <xf numFmtId="0" fontId="7" fillId="34" borderId="30" xfId="2" applyFont="1" applyFill="1" applyBorder="1" applyAlignment="1">
      <alignment horizontal="right" vertical="center" wrapText="1"/>
    </xf>
    <xf numFmtId="0" fontId="7" fillId="34" borderId="30" xfId="2" applyNumberFormat="1" applyFont="1" applyFill="1" applyBorder="1" applyAlignment="1">
      <alignment vertical="center" wrapText="1"/>
    </xf>
    <xf numFmtId="0" fontId="7" fillId="34" borderId="30" xfId="2" applyFont="1" applyFill="1" applyBorder="1" applyAlignment="1">
      <alignment vertical="center" wrapText="1"/>
    </xf>
    <xf numFmtId="0" fontId="7" fillId="34" borderId="41" xfId="2" applyFill="1" applyBorder="1" applyAlignment="1">
      <alignment vertical="center" wrapText="1"/>
    </xf>
    <xf numFmtId="0" fontId="7" fillId="34" borderId="29" xfId="2" applyFont="1" applyFill="1" applyBorder="1" applyAlignment="1">
      <alignment vertical="center" wrapText="1"/>
    </xf>
    <xf numFmtId="165" fontId="24" fillId="34" borderId="40" xfId="2" applyNumberFormat="1" applyFont="1" applyFill="1" applyBorder="1" applyAlignment="1">
      <alignment horizontal="right" vertical="center"/>
    </xf>
    <xf numFmtId="165" fontId="24" fillId="34" borderId="30" xfId="2" applyNumberFormat="1" applyFont="1" applyFill="1" applyBorder="1" applyAlignment="1">
      <alignment horizontal="right" vertical="center"/>
    </xf>
    <xf numFmtId="0" fontId="24" fillId="34" borderId="30" xfId="2" applyFont="1" applyFill="1" applyBorder="1" applyAlignment="1">
      <alignment horizontal="right" vertical="center" wrapText="1"/>
    </xf>
    <xf numFmtId="0" fontId="24" fillId="34" borderId="30" xfId="2" applyNumberFormat="1" applyFont="1" applyFill="1" applyBorder="1" applyAlignment="1">
      <alignment vertical="center" wrapText="1"/>
    </xf>
    <xf numFmtId="0" fontId="24" fillId="34" borderId="30" xfId="2" applyFont="1" applyFill="1" applyBorder="1" applyAlignment="1">
      <alignment vertical="center" wrapText="1"/>
    </xf>
    <xf numFmtId="0" fontId="24" fillId="34" borderId="29" xfId="2" applyFont="1" applyFill="1" applyBorder="1" applyAlignment="1">
      <alignment vertical="center" wrapText="1"/>
    </xf>
    <xf numFmtId="165" fontId="3" fillId="34" borderId="40" xfId="2" applyNumberFormat="1" applyFont="1" applyFill="1" applyBorder="1" applyAlignment="1">
      <alignment horizontal="right" vertical="center"/>
    </xf>
    <xf numFmtId="165" fontId="3" fillId="34" borderId="30" xfId="2" applyNumberFormat="1" applyFont="1" applyFill="1" applyBorder="1" applyAlignment="1">
      <alignment horizontal="right" vertical="center"/>
    </xf>
    <xf numFmtId="0" fontId="3" fillId="34" borderId="30" xfId="2" applyFont="1" applyFill="1" applyBorder="1" applyAlignment="1">
      <alignment horizontal="right" vertical="center" wrapText="1"/>
    </xf>
    <xf numFmtId="0" fontId="3" fillId="34" borderId="30" xfId="2" applyNumberFormat="1" applyFont="1" applyFill="1" applyBorder="1" applyAlignment="1">
      <alignment vertical="center" wrapText="1"/>
    </xf>
    <xf numFmtId="0" fontId="3" fillId="34" borderId="30" xfId="2" applyFont="1" applyFill="1" applyBorder="1" applyAlignment="1">
      <alignment vertical="center" wrapText="1"/>
    </xf>
    <xf numFmtId="0" fontId="3" fillId="34" borderId="29" xfId="2" applyFont="1" applyFill="1" applyBorder="1" applyAlignment="1">
      <alignment vertical="center" wrapText="1"/>
    </xf>
    <xf numFmtId="165" fontId="5" fillId="35" borderId="40" xfId="2" applyNumberFormat="1" applyFont="1" applyFill="1" applyBorder="1" applyAlignment="1">
      <alignment horizontal="right" vertical="center"/>
    </xf>
    <xf numFmtId="0" fontId="5" fillId="35" borderId="30" xfId="2" applyFont="1" applyFill="1" applyBorder="1" applyAlignment="1">
      <alignment horizontal="right" vertical="center" wrapText="1"/>
    </xf>
    <xf numFmtId="0" fontId="5" fillId="35" borderId="59" xfId="2" applyFont="1" applyFill="1" applyBorder="1" applyAlignment="1">
      <alignment horizontal="right" vertical="center" wrapText="1"/>
    </xf>
    <xf numFmtId="0" fontId="4" fillId="35" borderId="29" xfId="2" applyFont="1" applyFill="1" applyBorder="1" applyAlignment="1">
      <alignment horizontal="right" vertical="center" wrapText="1"/>
    </xf>
    <xf numFmtId="165" fontId="7" fillId="36" borderId="18" xfId="2" applyNumberFormat="1" applyFont="1" applyFill="1" applyBorder="1" applyAlignment="1">
      <alignment horizontal="right" vertical="center"/>
    </xf>
    <xf numFmtId="165" fontId="7" fillId="36" borderId="17" xfId="2" applyNumberFormat="1" applyFont="1" applyFill="1" applyBorder="1" applyAlignment="1">
      <alignment horizontal="right" vertical="center"/>
    </xf>
    <xf numFmtId="0" fontId="7" fillId="36" borderId="17" xfId="2" applyFill="1" applyBorder="1" applyAlignment="1">
      <alignment horizontal="right" vertical="center" wrapText="1"/>
    </xf>
    <xf numFmtId="0" fontId="7" fillId="36" borderId="17" xfId="2" applyNumberFormat="1" applyFill="1" applyBorder="1" applyAlignment="1">
      <alignment vertical="center" wrapText="1"/>
    </xf>
    <xf numFmtId="0" fontId="7" fillId="36" borderId="30" xfId="2" applyFill="1" applyBorder="1" applyAlignment="1">
      <alignment vertical="center" wrapText="1"/>
    </xf>
    <xf numFmtId="165" fontId="7" fillId="36" borderId="63" xfId="2" applyNumberFormat="1" applyFont="1" applyFill="1" applyBorder="1" applyAlignment="1">
      <alignment horizontal="right" vertical="center"/>
    </xf>
    <xf numFmtId="165" fontId="7" fillId="36" borderId="34" xfId="2" applyNumberFormat="1" applyFont="1" applyFill="1" applyBorder="1" applyAlignment="1">
      <alignment horizontal="right" vertical="center"/>
    </xf>
    <xf numFmtId="0" fontId="7" fillId="36" borderId="34" xfId="2" applyFill="1" applyBorder="1" applyAlignment="1">
      <alignment horizontal="right" vertical="center" wrapText="1"/>
    </xf>
    <xf numFmtId="0" fontId="7" fillId="36" borderId="67" xfId="2" applyFill="1" applyBorder="1" applyAlignment="1">
      <alignment horizontal="right" vertical="center" wrapText="1"/>
    </xf>
    <xf numFmtId="0" fontId="7" fillId="36" borderId="3" xfId="2" applyFill="1" applyBorder="1" applyAlignment="1">
      <alignment horizontal="right" vertical="center" wrapText="1"/>
    </xf>
    <xf numFmtId="165" fontId="5" fillId="14" borderId="40" xfId="2" applyNumberFormat="1" applyFont="1" applyFill="1" applyBorder="1" applyAlignment="1">
      <alignment horizontal="right" vertical="center"/>
    </xf>
    <xf numFmtId="0" fontId="5" fillId="14" borderId="30" xfId="2" applyFont="1" applyFill="1" applyBorder="1" applyAlignment="1">
      <alignment horizontal="right" vertical="center" wrapText="1"/>
    </xf>
    <xf numFmtId="0" fontId="5" fillId="14" borderId="59" xfId="2" applyFont="1" applyFill="1" applyBorder="1" applyAlignment="1">
      <alignment horizontal="right" vertical="center" wrapText="1"/>
    </xf>
    <xf numFmtId="0" fontId="4" fillId="14" borderId="29" xfId="2" applyFont="1" applyFill="1" applyBorder="1" applyAlignment="1">
      <alignment horizontal="right" vertical="center" wrapText="1"/>
    </xf>
    <xf numFmtId="165" fontId="7" fillId="37" borderId="18" xfId="2" applyNumberFormat="1" applyFont="1" applyFill="1" applyBorder="1" applyAlignment="1">
      <alignment horizontal="right" vertical="center"/>
    </xf>
    <xf numFmtId="165" fontId="7" fillId="37" borderId="17" xfId="2" applyNumberFormat="1" applyFont="1" applyFill="1" applyBorder="1" applyAlignment="1">
      <alignment horizontal="right" vertical="center"/>
    </xf>
    <xf numFmtId="0" fontId="7" fillId="37" borderId="17" xfId="2" applyFill="1" applyBorder="1" applyAlignment="1">
      <alignment horizontal="right" vertical="center" wrapText="1"/>
    </xf>
    <xf numFmtId="0" fontId="7" fillId="37" borderId="17" xfId="2" applyNumberFormat="1" applyFill="1" applyBorder="1" applyAlignment="1">
      <alignment horizontal="right" vertical="center" wrapText="1"/>
    </xf>
    <xf numFmtId="0" fontId="7" fillId="37" borderId="16" xfId="2" applyFill="1" applyBorder="1" applyAlignment="1">
      <alignment vertical="center" wrapText="1"/>
    </xf>
    <xf numFmtId="165" fontId="7" fillId="37" borderId="14" xfId="2" applyNumberFormat="1" applyFont="1" applyFill="1" applyBorder="1" applyAlignment="1">
      <alignment horizontal="right" vertical="center"/>
    </xf>
    <xf numFmtId="165" fontId="7" fillId="37" borderId="13" xfId="2" applyNumberFormat="1" applyFont="1" applyFill="1" applyBorder="1" applyAlignment="1">
      <alignment horizontal="right" vertical="center"/>
    </xf>
    <xf numFmtId="0" fontId="7" fillId="37" borderId="13" xfId="2" applyFill="1" applyBorder="1" applyAlignment="1">
      <alignment horizontal="right" vertical="center" wrapText="1"/>
    </xf>
    <xf numFmtId="0" fontId="7" fillId="37" borderId="13" xfId="2" applyNumberFormat="1" applyFill="1" applyBorder="1" applyAlignment="1">
      <alignment horizontal="right" vertical="center" wrapText="1"/>
    </xf>
    <xf numFmtId="0" fontId="7" fillId="37" borderId="12" xfId="2" applyFill="1" applyBorder="1" applyAlignment="1">
      <alignment vertical="center" wrapText="1"/>
    </xf>
    <xf numFmtId="165" fontId="7" fillId="37" borderId="62" xfId="2" applyNumberFormat="1" applyFont="1" applyFill="1" applyBorder="1" applyAlignment="1">
      <alignment horizontal="right" vertical="center"/>
    </xf>
    <xf numFmtId="165" fontId="7" fillId="37" borderId="27" xfId="2" applyNumberFormat="1" applyFont="1" applyFill="1" applyBorder="1" applyAlignment="1">
      <alignment horizontal="right" vertical="center"/>
    </xf>
    <xf numFmtId="0" fontId="7" fillId="37" borderId="27" xfId="2" applyFill="1" applyBorder="1" applyAlignment="1">
      <alignment horizontal="right" vertical="center" wrapText="1"/>
    </xf>
    <xf numFmtId="0" fontId="7" fillId="37" borderId="27" xfId="2" applyNumberFormat="1" applyFill="1" applyBorder="1" applyAlignment="1">
      <alignment horizontal="right" vertical="center" wrapText="1"/>
    </xf>
    <xf numFmtId="0" fontId="7" fillId="37" borderId="23" xfId="2" applyFill="1" applyBorder="1" applyAlignment="1">
      <alignment vertical="center" wrapText="1"/>
    </xf>
    <xf numFmtId="165" fontId="7" fillId="37" borderId="8" xfId="2" applyNumberFormat="1" applyFont="1" applyFill="1" applyBorder="1" applyAlignment="1">
      <alignment horizontal="right" vertical="center"/>
    </xf>
    <xf numFmtId="165" fontId="7" fillId="37" borderId="7" xfId="2" applyNumberFormat="1" applyFont="1" applyFill="1" applyBorder="1" applyAlignment="1">
      <alignment horizontal="right" vertical="center"/>
    </xf>
    <xf numFmtId="0" fontId="7" fillId="37" borderId="7" xfId="2" applyFill="1" applyBorder="1" applyAlignment="1">
      <alignment horizontal="right" vertical="center" wrapText="1"/>
    </xf>
    <xf numFmtId="0" fontId="7" fillId="37" borderId="7" xfId="2" applyNumberFormat="1" applyFill="1" applyBorder="1" applyAlignment="1">
      <alignment horizontal="right" vertical="center" wrapText="1"/>
    </xf>
    <xf numFmtId="0" fontId="7" fillId="37" borderId="6" xfId="2" applyFill="1" applyBorder="1" applyAlignment="1">
      <alignment vertical="center" wrapText="1"/>
    </xf>
    <xf numFmtId="165" fontId="7" fillId="37" borderId="4" xfId="2" applyNumberFormat="1" applyFont="1" applyFill="1" applyBorder="1" applyAlignment="1">
      <alignment horizontal="right" vertical="center"/>
    </xf>
    <xf numFmtId="165" fontId="7" fillId="37" borderId="3" xfId="2" applyNumberFormat="1" applyFont="1" applyFill="1" applyBorder="1" applyAlignment="1">
      <alignment horizontal="right" vertical="center"/>
    </xf>
    <xf numFmtId="0" fontId="7" fillId="37" borderId="3" xfId="2" applyFill="1" applyBorder="1" applyAlignment="1">
      <alignment horizontal="right" vertical="center" wrapText="1"/>
    </xf>
    <xf numFmtId="0" fontId="7" fillId="37" borderId="3" xfId="2" applyNumberFormat="1" applyFill="1" applyBorder="1" applyAlignment="1">
      <alignment horizontal="right" vertical="center" wrapText="1"/>
    </xf>
    <xf numFmtId="0" fontId="7" fillId="37" borderId="2" xfId="2" applyFill="1" applyBorder="1" applyAlignment="1">
      <alignment vertical="center" wrapText="1"/>
    </xf>
    <xf numFmtId="165" fontId="7" fillId="37" borderId="63" xfId="2" applyNumberFormat="1" applyFont="1" applyFill="1" applyBorder="1" applyAlignment="1">
      <alignment horizontal="right" vertical="center"/>
    </xf>
    <xf numFmtId="0" fontId="7" fillId="37" borderId="3" xfId="2" applyFont="1" applyFill="1" applyBorder="1" applyAlignment="1">
      <alignment horizontal="right" vertical="center" wrapText="1"/>
    </xf>
    <xf numFmtId="0" fontId="7" fillId="37" borderId="3" xfId="2" applyNumberFormat="1" applyFont="1" applyFill="1" applyBorder="1" applyAlignment="1">
      <alignment horizontal="right" vertical="center" wrapText="1"/>
    </xf>
    <xf numFmtId="0" fontId="7" fillId="37" borderId="13" xfId="2" applyFont="1" applyFill="1" applyBorder="1" applyAlignment="1">
      <alignment horizontal="right" vertical="center" wrapText="1"/>
    </xf>
    <xf numFmtId="0" fontId="7" fillId="37" borderId="13" xfId="2" applyNumberFormat="1" applyFont="1" applyFill="1" applyBorder="1" applyAlignment="1">
      <alignment horizontal="right" vertical="center" wrapText="1"/>
    </xf>
    <xf numFmtId="0" fontId="7" fillId="37" borderId="68" xfId="2" applyFont="1" applyFill="1" applyBorder="1" applyAlignment="1">
      <alignment vertical="center" wrapText="1"/>
    </xf>
    <xf numFmtId="165" fontId="3" fillId="37" borderId="63" xfId="2" applyNumberFormat="1" applyFont="1" applyFill="1" applyBorder="1" applyAlignment="1">
      <alignment horizontal="right" vertical="center"/>
    </xf>
    <xf numFmtId="165" fontId="3" fillId="37" borderId="34" xfId="2" applyNumberFormat="1" applyFont="1" applyFill="1" applyBorder="1" applyAlignment="1">
      <alignment horizontal="right" vertical="center"/>
    </xf>
    <xf numFmtId="0" fontId="7" fillId="37" borderId="34" xfId="2" applyFont="1" applyFill="1" applyBorder="1" applyAlignment="1">
      <alignment horizontal="right" vertical="center" wrapText="1"/>
    </xf>
    <xf numFmtId="0" fontId="3" fillId="37" borderId="34" xfId="2" applyFont="1" applyFill="1" applyBorder="1" applyAlignment="1">
      <alignment horizontal="right" vertical="center" wrapText="1"/>
    </xf>
    <xf numFmtId="0" fontId="3" fillId="37" borderId="34" xfId="2" applyNumberFormat="1" applyFont="1" applyFill="1" applyBorder="1" applyAlignment="1">
      <alignment horizontal="right" vertical="center" wrapText="1"/>
    </xf>
    <xf numFmtId="0" fontId="7" fillId="37" borderId="44" xfId="2" applyFont="1" applyFill="1" applyBorder="1" applyAlignment="1">
      <alignment vertical="center" wrapText="1"/>
    </xf>
    <xf numFmtId="165" fontId="3" fillId="37" borderId="40" xfId="2" applyNumberFormat="1" applyFont="1" applyFill="1" applyBorder="1" applyAlignment="1">
      <alignment horizontal="right" vertical="center"/>
    </xf>
    <xf numFmtId="165" fontId="3" fillId="37" borderId="30" xfId="2" applyNumberFormat="1" applyFont="1" applyFill="1" applyBorder="1" applyAlignment="1">
      <alignment horizontal="right" vertical="center"/>
    </xf>
    <xf numFmtId="0" fontId="3" fillId="37" borderId="30" xfId="2" applyFont="1" applyFill="1" applyBorder="1" applyAlignment="1">
      <alignment horizontal="right" vertical="center" wrapText="1"/>
    </xf>
    <xf numFmtId="0" fontId="3" fillId="37" borderId="30" xfId="2" applyNumberFormat="1" applyFont="1" applyFill="1" applyBorder="1" applyAlignment="1">
      <alignment horizontal="right" vertical="center" wrapText="1"/>
    </xf>
    <xf numFmtId="0" fontId="3" fillId="37" borderId="30" xfId="2" applyFont="1" applyFill="1" applyBorder="1" applyAlignment="1">
      <alignment vertical="center" wrapText="1"/>
    </xf>
    <xf numFmtId="0" fontId="3" fillId="37" borderId="59" xfId="2" applyFont="1" applyFill="1" applyBorder="1" applyAlignment="1">
      <alignment vertical="center" wrapText="1"/>
    </xf>
    <xf numFmtId="0" fontId="3" fillId="37" borderId="29" xfId="2" applyFont="1" applyFill="1" applyBorder="1" applyAlignment="1">
      <alignment vertical="center" wrapText="1"/>
    </xf>
    <xf numFmtId="165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wrapText="1"/>
    </xf>
    <xf numFmtId="165" fontId="5" fillId="38" borderId="54" xfId="2" applyNumberFormat="1" applyFont="1" applyFill="1" applyBorder="1" applyAlignment="1">
      <alignment horizontal="right" vertical="center"/>
    </xf>
    <xf numFmtId="0" fontId="5" fillId="38" borderId="49" xfId="2" applyFont="1" applyFill="1" applyBorder="1" applyAlignment="1">
      <alignment horizontal="right" vertical="center" wrapText="1"/>
    </xf>
    <xf numFmtId="0" fontId="5" fillId="38" borderId="55" xfId="2" applyFont="1" applyFill="1" applyBorder="1" applyAlignment="1">
      <alignment horizontal="right" vertical="center" wrapText="1"/>
    </xf>
    <xf numFmtId="0" fontId="5" fillId="38" borderId="24" xfId="2" applyFont="1" applyFill="1" applyBorder="1" applyAlignment="1">
      <alignment horizontal="right" vertical="center" wrapText="1"/>
    </xf>
    <xf numFmtId="165" fontId="7" fillId="39" borderId="18" xfId="2" applyNumberFormat="1" applyFont="1" applyFill="1" applyBorder="1" applyAlignment="1">
      <alignment vertical="center"/>
    </xf>
    <xf numFmtId="165" fontId="7" fillId="39" borderId="17" xfId="2" applyNumberFormat="1" applyFont="1" applyFill="1" applyBorder="1" applyAlignment="1">
      <alignment vertical="center"/>
    </xf>
    <xf numFmtId="0" fontId="7" fillId="39" borderId="17" xfId="2" applyFill="1" applyBorder="1" applyAlignment="1">
      <alignment horizontal="right" vertical="center" wrapText="1"/>
    </xf>
    <xf numFmtId="0" fontId="7" fillId="39" borderId="17" xfId="2" applyFill="1" applyBorder="1" applyAlignment="1">
      <alignment vertical="center" wrapText="1"/>
    </xf>
    <xf numFmtId="165" fontId="7" fillId="39" borderId="63" xfId="2" applyNumberFormat="1" applyFont="1" applyFill="1" applyBorder="1" applyAlignment="1">
      <alignment vertical="center"/>
    </xf>
    <xf numFmtId="165" fontId="7" fillId="39" borderId="34" xfId="2" applyNumberFormat="1" applyFont="1" applyFill="1" applyBorder="1" applyAlignment="1">
      <alignment vertical="center"/>
    </xf>
    <xf numFmtId="0" fontId="7" fillId="39" borderId="3" xfId="2" applyFill="1" applyBorder="1" applyAlignment="1">
      <alignment horizontal="right" vertical="center" wrapText="1"/>
    </xf>
    <xf numFmtId="0" fontId="7" fillId="39" borderId="34" xfId="2" applyFill="1" applyBorder="1" applyAlignment="1">
      <alignment vertical="center" wrapText="1"/>
    </xf>
    <xf numFmtId="165" fontId="7" fillId="39" borderId="4" xfId="2" applyNumberFormat="1" applyFont="1" applyFill="1" applyBorder="1" applyAlignment="1">
      <alignment vertical="center"/>
    </xf>
    <xf numFmtId="165" fontId="7" fillId="39" borderId="3" xfId="2" applyNumberFormat="1" applyFont="1" applyFill="1" applyBorder="1" applyAlignment="1">
      <alignment vertical="center"/>
    </xf>
    <xf numFmtId="0" fontId="7" fillId="39" borderId="3" xfId="2" applyFill="1" applyBorder="1" applyAlignment="1">
      <alignment vertical="center" wrapText="1"/>
    </xf>
    <xf numFmtId="165" fontId="7" fillId="39" borderId="14" xfId="2" applyNumberFormat="1" applyFont="1" applyFill="1" applyBorder="1" applyAlignment="1">
      <alignment vertical="center"/>
    </xf>
    <xf numFmtId="165" fontId="7" fillId="39" borderId="13" xfId="2" applyNumberFormat="1" applyFont="1" applyFill="1" applyBorder="1" applyAlignment="1">
      <alignment vertical="center"/>
    </xf>
    <xf numFmtId="0" fontId="7" fillId="39" borderId="13" xfId="2" applyFill="1" applyBorder="1" applyAlignment="1">
      <alignment horizontal="right" vertical="center" wrapText="1"/>
    </xf>
    <xf numFmtId="0" fontId="7" fillId="39" borderId="13" xfId="2" applyFill="1" applyBorder="1" applyAlignment="1">
      <alignment vertical="center" wrapText="1"/>
    </xf>
    <xf numFmtId="165" fontId="7" fillId="39" borderId="14" xfId="2" applyNumberFormat="1" applyFont="1" applyFill="1" applyBorder="1" applyAlignment="1">
      <alignment horizontal="right" vertical="center"/>
    </xf>
    <xf numFmtId="165" fontId="7" fillId="39" borderId="13" xfId="2" applyNumberFormat="1" applyFont="1" applyFill="1" applyBorder="1" applyAlignment="1">
      <alignment horizontal="right" vertical="center"/>
    </xf>
    <xf numFmtId="165" fontId="7" fillId="39" borderId="8" xfId="2" applyNumberFormat="1" applyFont="1" applyFill="1" applyBorder="1" applyAlignment="1">
      <alignment horizontal="right" vertical="center"/>
    </xf>
    <xf numFmtId="165" fontId="7" fillId="39" borderId="7" xfId="2" applyNumberFormat="1" applyFont="1" applyFill="1" applyBorder="1" applyAlignment="1">
      <alignment horizontal="right" vertical="center"/>
    </xf>
    <xf numFmtId="0" fontId="7" fillId="39" borderId="7" xfId="2" applyFill="1" applyBorder="1" applyAlignment="1">
      <alignment horizontal="right" vertical="center" wrapText="1"/>
    </xf>
    <xf numFmtId="0" fontId="7" fillId="39" borderId="7" xfId="2" applyFill="1" applyBorder="1" applyAlignment="1">
      <alignment vertical="center" wrapText="1"/>
    </xf>
    <xf numFmtId="165" fontId="7" fillId="39" borderId="4" xfId="2" applyNumberFormat="1" applyFont="1" applyFill="1" applyBorder="1" applyAlignment="1">
      <alignment horizontal="right" vertical="center"/>
    </xf>
    <xf numFmtId="165" fontId="7" fillId="39" borderId="3" xfId="2" applyNumberFormat="1" applyFont="1" applyFill="1" applyBorder="1" applyAlignment="1">
      <alignment horizontal="right" vertical="center"/>
    </xf>
    <xf numFmtId="165" fontId="7" fillId="39" borderId="18" xfId="2" applyNumberFormat="1" applyFont="1" applyFill="1" applyBorder="1" applyAlignment="1">
      <alignment horizontal="right" vertical="center"/>
    </xf>
    <xf numFmtId="165" fontId="7" fillId="39" borderId="17" xfId="2" applyNumberFormat="1" applyFont="1" applyFill="1" applyBorder="1" applyAlignment="1">
      <alignment horizontal="right" vertical="center"/>
    </xf>
    <xf numFmtId="0" fontId="7" fillId="39" borderId="11" xfId="2" applyFill="1" applyBorder="1" applyAlignment="1">
      <alignment vertical="center" wrapText="1"/>
    </xf>
    <xf numFmtId="165" fontId="7" fillId="39" borderId="63" xfId="2" applyNumberFormat="1" applyFont="1" applyFill="1" applyBorder="1" applyAlignment="1">
      <alignment horizontal="right" vertical="center"/>
    </xf>
    <xf numFmtId="165" fontId="7" fillId="39" borderId="34" xfId="2" applyNumberFormat="1" applyFont="1" applyFill="1" applyBorder="1" applyAlignment="1">
      <alignment horizontal="right" vertical="center"/>
    </xf>
    <xf numFmtId="0" fontId="7" fillId="39" borderId="34" xfId="2" applyFill="1" applyBorder="1" applyAlignment="1">
      <alignment horizontal="right" vertical="center" wrapText="1"/>
    </xf>
    <xf numFmtId="0" fontId="7" fillId="39" borderId="33" xfId="2" applyFill="1" applyBorder="1" applyAlignment="1">
      <alignment vertical="center" wrapText="1"/>
    </xf>
    <xf numFmtId="0" fontId="7" fillId="39" borderId="16" xfId="2" applyFill="1" applyBorder="1" applyAlignment="1">
      <alignment vertical="center" wrapText="1"/>
    </xf>
    <xf numFmtId="0" fontId="7" fillId="39" borderId="15" xfId="2" applyFill="1" applyBorder="1" applyAlignment="1">
      <alignment vertical="center" wrapText="1"/>
    </xf>
    <xf numFmtId="0" fontId="7" fillId="39" borderId="53" xfId="2" applyFill="1" applyBorder="1" applyAlignment="1">
      <alignment vertical="center" wrapText="1"/>
    </xf>
    <xf numFmtId="165" fontId="3" fillId="39" borderId="4" xfId="2" applyNumberFormat="1" applyFont="1" applyFill="1" applyBorder="1" applyAlignment="1">
      <alignment horizontal="right" vertical="center"/>
    </xf>
    <xf numFmtId="165" fontId="3" fillId="39" borderId="3" xfId="2" applyNumberFormat="1" applyFont="1" applyFill="1" applyBorder="1" applyAlignment="1">
      <alignment horizontal="right" vertical="center"/>
    </xf>
    <xf numFmtId="0" fontId="3" fillId="39" borderId="3" xfId="2" applyFont="1" applyFill="1" applyBorder="1" applyAlignment="1">
      <alignment horizontal="right" vertical="center" wrapText="1"/>
    </xf>
    <xf numFmtId="0" fontId="3" fillId="39" borderId="2" xfId="2" applyFont="1" applyFill="1" applyBorder="1" applyAlignment="1">
      <alignment vertical="center" wrapText="1"/>
    </xf>
    <xf numFmtId="0" fontId="3" fillId="39" borderId="1" xfId="2" applyFont="1" applyFill="1" applyBorder="1" applyAlignment="1">
      <alignment vertical="center" wrapText="1"/>
    </xf>
    <xf numFmtId="0" fontId="3" fillId="39" borderId="69" xfId="2" applyFont="1" applyFill="1" applyBorder="1" applyAlignment="1">
      <alignment vertical="center" wrapText="1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49" xfId="2" applyNumberFormat="1" applyFont="1" applyFill="1" applyBorder="1" applyAlignment="1">
      <alignment horizontal="right" vertical="center"/>
    </xf>
    <xf numFmtId="0" fontId="7" fillId="2" borderId="49" xfId="2" applyFill="1" applyBorder="1" applyAlignment="1">
      <alignment horizontal="right" vertical="center" wrapText="1"/>
    </xf>
    <xf numFmtId="0" fontId="7" fillId="2" borderId="49" xfId="2" applyFill="1" applyBorder="1" applyAlignment="1">
      <alignment vertical="center" wrapText="1"/>
    </xf>
    <xf numFmtId="165" fontId="7" fillId="2" borderId="4" xfId="2" applyNumberFormat="1" applyFont="1" applyFill="1" applyBorder="1" applyAlignment="1">
      <alignment horizontal="right" vertical="center"/>
    </xf>
    <xf numFmtId="0" fontId="24" fillId="2" borderId="3" xfId="2" applyFont="1" applyFill="1" applyBorder="1" applyAlignment="1">
      <alignment vertical="center" wrapText="1"/>
    </xf>
    <xf numFmtId="165" fontId="3" fillId="2" borderId="17" xfId="2" applyNumberFormat="1" applyFont="1" applyFill="1" applyBorder="1" applyAlignment="1">
      <alignment horizontal="right" vertical="center"/>
    </xf>
    <xf numFmtId="0" fontId="3" fillId="2" borderId="17" xfId="2" applyFont="1" applyFill="1" applyBorder="1" applyAlignment="1">
      <alignment horizontal="right" vertical="center" wrapText="1"/>
    </xf>
    <xf numFmtId="0" fontId="3" fillId="2" borderId="17" xfId="2" applyNumberFormat="1" applyFont="1" applyFill="1" applyBorder="1" applyAlignment="1">
      <alignment vertical="center" wrapText="1"/>
    </xf>
    <xf numFmtId="165" fontId="3" fillId="2" borderId="3" xfId="2" applyNumberFormat="1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right" vertical="center" wrapText="1"/>
    </xf>
    <xf numFmtId="0" fontId="3" fillId="2" borderId="3" xfId="2" applyNumberFormat="1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19" borderId="34" xfId="2" applyFont="1" applyFill="1" applyBorder="1" applyAlignment="1">
      <alignment vertical="center" wrapText="1"/>
    </xf>
    <xf numFmtId="0" fontId="3" fillId="19" borderId="64" xfId="2" applyFont="1" applyFill="1" applyBorder="1" applyAlignment="1">
      <alignment vertical="center" wrapText="1"/>
    </xf>
    <xf numFmtId="165" fontId="7" fillId="0" borderId="7" xfId="2" applyNumberFormat="1" applyFont="1" applyBorder="1" applyAlignment="1">
      <alignment vertical="center"/>
    </xf>
    <xf numFmtId="0" fontId="7" fillId="0" borderId="7" xfId="2" applyBorder="1" applyAlignment="1">
      <alignment horizontal="right" vertical="center" wrapText="1"/>
    </xf>
    <xf numFmtId="0" fontId="7" fillId="0" borderId="7" xfId="2" applyBorder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165" fontId="7" fillId="0" borderId="7" xfId="2" applyNumberFormat="1" applyFont="1" applyBorder="1" applyAlignment="1">
      <alignment horizontal="right" vertical="center"/>
    </xf>
    <xf numFmtId="0" fontId="7" fillId="0" borderId="7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7" xfId="2" applyFont="1" applyBorder="1" applyAlignment="1">
      <alignment horizontal="right" vertical="center" wrapText="1"/>
    </xf>
    <xf numFmtId="164" fontId="7" fillId="0" borderId="0" xfId="2" applyNumberForma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165" fontId="4" fillId="8" borderId="40" xfId="2" applyNumberFormat="1" applyFont="1" applyFill="1" applyBorder="1" applyAlignment="1">
      <alignment horizontal="right" vertical="center"/>
    </xf>
    <xf numFmtId="0" fontId="4" fillId="8" borderId="58" xfId="2" applyFont="1" applyFill="1" applyBorder="1" applyAlignment="1">
      <alignment horizontal="right" vertical="center" wrapText="1"/>
    </xf>
    <xf numFmtId="0" fontId="4" fillId="8" borderId="30" xfId="2" applyFont="1" applyFill="1" applyBorder="1" applyAlignment="1">
      <alignment horizontal="right" vertical="center" wrapText="1"/>
    </xf>
    <xf numFmtId="0" fontId="4" fillId="8" borderId="29" xfId="2" applyFont="1" applyFill="1" applyBorder="1" applyAlignment="1">
      <alignment horizontal="right" vertical="center" wrapText="1"/>
    </xf>
    <xf numFmtId="165" fontId="7" fillId="40" borderId="18" xfId="2" applyNumberFormat="1" applyFont="1" applyFill="1" applyBorder="1" applyAlignment="1">
      <alignment horizontal="right" vertical="center"/>
    </xf>
    <xf numFmtId="165" fontId="7" fillId="40" borderId="17" xfId="2" applyNumberFormat="1" applyFont="1" applyFill="1" applyBorder="1" applyAlignment="1">
      <alignment horizontal="right" vertical="center"/>
    </xf>
    <xf numFmtId="0" fontId="7" fillId="40" borderId="17" xfId="2" applyFill="1" applyBorder="1" applyAlignment="1">
      <alignment horizontal="right" vertical="center" wrapText="1"/>
    </xf>
    <xf numFmtId="0" fontId="7" fillId="40" borderId="17" xfId="2" applyNumberFormat="1" applyFill="1" applyBorder="1" applyAlignment="1">
      <alignment horizontal="right" vertical="center" wrapText="1"/>
    </xf>
    <xf numFmtId="0" fontId="7" fillId="40" borderId="17" xfId="2" applyFill="1" applyBorder="1" applyAlignment="1">
      <alignment vertical="center" wrapText="1"/>
    </xf>
    <xf numFmtId="0" fontId="7" fillId="40" borderId="49" xfId="2" applyFill="1" applyBorder="1" applyAlignment="1">
      <alignment vertical="center" wrapText="1"/>
    </xf>
    <xf numFmtId="165" fontId="7" fillId="40" borderId="4" xfId="2" applyNumberFormat="1" applyFont="1" applyFill="1" applyBorder="1" applyAlignment="1">
      <alignment horizontal="right" vertical="center"/>
    </xf>
    <xf numFmtId="165" fontId="7" fillId="40" borderId="34" xfId="2" applyNumberFormat="1" applyFont="1" applyFill="1" applyBorder="1" applyAlignment="1">
      <alignment horizontal="right" vertical="center"/>
    </xf>
    <xf numFmtId="0" fontId="7" fillId="40" borderId="34" xfId="2" applyFill="1" applyBorder="1" applyAlignment="1">
      <alignment horizontal="right" vertical="center" wrapText="1"/>
    </xf>
    <xf numFmtId="0" fontId="7" fillId="40" borderId="34" xfId="2" applyNumberFormat="1" applyFill="1" applyBorder="1" applyAlignment="1">
      <alignment horizontal="right" vertical="center" wrapText="1"/>
    </xf>
    <xf numFmtId="0" fontId="7" fillId="40" borderId="34" xfId="2" applyFill="1" applyBorder="1" applyAlignment="1">
      <alignment vertical="center" wrapText="1"/>
    </xf>
    <xf numFmtId="0" fontId="7" fillId="40" borderId="3" xfId="2" applyFill="1" applyBorder="1" applyAlignment="1">
      <alignment vertical="center" wrapText="1"/>
    </xf>
    <xf numFmtId="165" fontId="7" fillId="40" borderId="8" xfId="2" applyNumberFormat="1" applyFont="1" applyFill="1" applyBorder="1" applyAlignment="1">
      <alignment vertical="center"/>
    </xf>
    <xf numFmtId="165" fontId="7" fillId="40" borderId="7" xfId="2" applyNumberFormat="1" applyFont="1" applyFill="1" applyBorder="1" applyAlignment="1">
      <alignment vertical="center"/>
    </xf>
    <xf numFmtId="0" fontId="7" fillId="40" borderId="7" xfId="2" applyFill="1" applyBorder="1" applyAlignment="1">
      <alignment horizontal="right" vertical="center" wrapText="1"/>
    </xf>
    <xf numFmtId="0" fontId="7" fillId="40" borderId="7" xfId="2" applyFill="1" applyBorder="1" applyAlignment="1">
      <alignment vertical="center" wrapText="1"/>
    </xf>
    <xf numFmtId="0" fontId="7" fillId="40" borderId="7" xfId="2" applyNumberFormat="1" applyFill="1" applyBorder="1" applyAlignment="1">
      <alignment vertical="center" wrapText="1"/>
    </xf>
    <xf numFmtId="165" fontId="7" fillId="40" borderId="4" xfId="2" applyNumberFormat="1" applyFont="1" applyFill="1" applyBorder="1" applyAlignment="1">
      <alignment vertical="center"/>
    </xf>
    <xf numFmtId="165" fontId="7" fillId="40" borderId="3" xfId="2" applyNumberFormat="1" applyFont="1" applyFill="1" applyBorder="1" applyAlignment="1">
      <alignment vertical="center"/>
    </xf>
    <xf numFmtId="0" fontId="7" fillId="40" borderId="3" xfId="2" applyFill="1" applyBorder="1" applyAlignment="1">
      <alignment horizontal="right" vertical="center" wrapText="1"/>
    </xf>
    <xf numFmtId="0" fontId="7" fillId="40" borderId="3" xfId="2" applyNumberFormat="1" applyFill="1" applyBorder="1" applyAlignment="1">
      <alignment vertical="center" wrapText="1"/>
    </xf>
    <xf numFmtId="165" fontId="7" fillId="40" borderId="62" xfId="2" applyNumberFormat="1" applyFont="1" applyFill="1" applyBorder="1" applyAlignment="1">
      <alignment horizontal="right" vertical="center"/>
    </xf>
    <xf numFmtId="165" fontId="7" fillId="40" borderId="27" xfId="2" applyNumberFormat="1" applyFont="1" applyFill="1" applyBorder="1" applyAlignment="1">
      <alignment horizontal="right" vertical="center"/>
    </xf>
    <xf numFmtId="0" fontId="7" fillId="40" borderId="27" xfId="2" applyFill="1" applyBorder="1" applyAlignment="1">
      <alignment horizontal="right" vertical="center" wrapText="1"/>
    </xf>
    <xf numFmtId="0" fontId="7" fillId="40" borderId="27" xfId="2" applyNumberFormat="1" applyFill="1" applyBorder="1" applyAlignment="1">
      <alignment horizontal="right" vertical="center" wrapText="1"/>
    </xf>
    <xf numFmtId="0" fontId="7" fillId="40" borderId="27" xfId="2" applyFill="1" applyBorder="1" applyAlignment="1">
      <alignment vertical="center" wrapText="1"/>
    </xf>
    <xf numFmtId="0" fontId="7" fillId="40" borderId="27" xfId="2" applyFont="1" applyFill="1" applyBorder="1" applyAlignment="1">
      <alignment horizontal="left" vertical="center" wrapText="1"/>
    </xf>
    <xf numFmtId="0" fontId="31" fillId="40" borderId="33" xfId="2" applyFont="1" applyFill="1" applyBorder="1" applyAlignment="1">
      <alignment vertical="center" wrapText="1"/>
    </xf>
    <xf numFmtId="0" fontId="7" fillId="40" borderId="1" xfId="2" applyFont="1" applyFill="1" applyBorder="1" applyAlignment="1">
      <alignment vertical="center" wrapText="1"/>
    </xf>
    <xf numFmtId="0" fontId="7" fillId="40" borderId="15" xfId="2" applyFont="1" applyFill="1" applyBorder="1" applyAlignment="1">
      <alignment vertical="center" wrapText="1"/>
    </xf>
    <xf numFmtId="165" fontId="7" fillId="40" borderId="8" xfId="2" applyNumberFormat="1" applyFont="1" applyFill="1" applyBorder="1" applyAlignment="1">
      <alignment horizontal="right" vertical="center"/>
    </xf>
    <xf numFmtId="165" fontId="7" fillId="40" borderId="7" xfId="2" applyNumberFormat="1" applyFont="1" applyFill="1" applyBorder="1" applyAlignment="1">
      <alignment horizontal="right" vertical="center"/>
    </xf>
    <xf numFmtId="0" fontId="7" fillId="40" borderId="7" xfId="2" applyNumberFormat="1" applyFill="1" applyBorder="1" applyAlignment="1">
      <alignment horizontal="right" vertical="center" wrapText="1"/>
    </xf>
    <xf numFmtId="0" fontId="7" fillId="40" borderId="5" xfId="2" applyFont="1" applyFill="1" applyBorder="1" applyAlignment="1">
      <alignment vertical="center" wrapText="1"/>
    </xf>
    <xf numFmtId="165" fontId="7" fillId="40" borderId="3" xfId="2" applyNumberFormat="1" applyFont="1" applyFill="1" applyBorder="1" applyAlignment="1">
      <alignment horizontal="right" vertical="center"/>
    </xf>
    <xf numFmtId="0" fontId="7" fillId="40" borderId="3" xfId="2" applyNumberFormat="1" applyFill="1" applyBorder="1" applyAlignment="1">
      <alignment horizontal="right" vertical="center" wrapText="1"/>
    </xf>
    <xf numFmtId="164" fontId="3" fillId="0" borderId="0" xfId="2" applyNumberFormat="1" applyFont="1" applyAlignment="1">
      <alignment vertical="center" wrapText="1"/>
    </xf>
    <xf numFmtId="165" fontId="3" fillId="40" borderId="40" xfId="2" applyNumberFormat="1" applyFont="1" applyFill="1" applyBorder="1" applyAlignment="1">
      <alignment horizontal="right" vertical="center"/>
    </xf>
    <xf numFmtId="165" fontId="3" fillId="40" borderId="30" xfId="2" applyNumberFormat="1" applyFont="1" applyFill="1" applyBorder="1" applyAlignment="1">
      <alignment horizontal="right" vertical="center"/>
    </xf>
    <xf numFmtId="0" fontId="3" fillId="40" borderId="30" xfId="2" applyFont="1" applyFill="1" applyBorder="1" applyAlignment="1">
      <alignment horizontal="right" vertical="center" wrapText="1"/>
    </xf>
    <xf numFmtId="0" fontId="3" fillId="40" borderId="30" xfId="2" applyNumberFormat="1" applyFont="1" applyFill="1" applyBorder="1" applyAlignment="1">
      <alignment horizontal="right" vertical="center" wrapText="1"/>
    </xf>
    <xf numFmtId="0" fontId="3" fillId="40" borderId="30" xfId="2" applyFont="1" applyFill="1" applyBorder="1" applyAlignment="1">
      <alignment vertical="center" wrapText="1"/>
    </xf>
    <xf numFmtId="0" fontId="3" fillId="40" borderId="29" xfId="2" applyFont="1" applyFill="1" applyBorder="1" applyAlignment="1">
      <alignment vertical="center" wrapText="1"/>
    </xf>
    <xf numFmtId="165" fontId="4" fillId="15" borderId="40" xfId="2" applyNumberFormat="1" applyFont="1" applyFill="1" applyBorder="1" applyAlignment="1">
      <alignment horizontal="right" vertical="center"/>
    </xf>
    <xf numFmtId="0" fontId="4" fillId="15" borderId="58" xfId="2" applyFont="1" applyFill="1" applyBorder="1" applyAlignment="1">
      <alignment horizontal="right" vertical="center" wrapText="1"/>
    </xf>
    <xf numFmtId="0" fontId="4" fillId="15" borderId="30" xfId="2" applyFont="1" applyFill="1" applyBorder="1" applyAlignment="1">
      <alignment horizontal="right" vertical="center" wrapText="1"/>
    </xf>
    <xf numFmtId="0" fontId="4" fillId="15" borderId="29" xfId="2" applyFont="1" applyFill="1" applyBorder="1" applyAlignment="1">
      <alignment horizontal="right" vertical="center" wrapText="1"/>
    </xf>
    <xf numFmtId="0" fontId="5" fillId="0" borderId="67" xfId="2" applyFont="1" applyFill="1" applyBorder="1" applyAlignment="1">
      <alignment vertical="center" wrapText="1"/>
    </xf>
    <xf numFmtId="165" fontId="7" fillId="5" borderId="18" xfId="2" applyNumberFormat="1" applyFont="1" applyFill="1" applyBorder="1" applyAlignment="1">
      <alignment horizontal="right" vertical="center"/>
    </xf>
    <xf numFmtId="165" fontId="7" fillId="5" borderId="17" xfId="2" applyNumberFormat="1" applyFont="1" applyFill="1" applyBorder="1" applyAlignment="1">
      <alignment horizontal="right" vertical="center"/>
    </xf>
    <xf numFmtId="0" fontId="7" fillId="5" borderId="17" xfId="2" applyFill="1" applyBorder="1" applyAlignment="1">
      <alignment horizontal="right" vertical="center" wrapText="1"/>
    </xf>
    <xf numFmtId="0" fontId="7" fillId="5" borderId="17" xfId="2" applyFill="1" applyBorder="1" applyAlignment="1">
      <alignment vertical="center" wrapText="1"/>
    </xf>
    <xf numFmtId="165" fontId="7" fillId="5" borderId="8" xfId="2" applyNumberFormat="1" applyFont="1" applyFill="1" applyBorder="1" applyAlignment="1">
      <alignment horizontal="right" vertical="center"/>
    </xf>
    <xf numFmtId="165" fontId="7" fillId="5" borderId="7" xfId="2" applyNumberFormat="1" applyFont="1" applyFill="1" applyBorder="1" applyAlignment="1">
      <alignment horizontal="right" vertical="center"/>
    </xf>
    <xf numFmtId="0" fontId="7" fillId="5" borderId="7" xfId="2" applyFill="1" applyBorder="1" applyAlignment="1">
      <alignment horizontal="right" vertical="center" wrapText="1"/>
    </xf>
    <xf numFmtId="0" fontId="7" fillId="5" borderId="7" xfId="2" applyFill="1" applyBorder="1" applyAlignment="1">
      <alignment vertical="center" wrapText="1"/>
    </xf>
    <xf numFmtId="0" fontId="7" fillId="5" borderId="7" xfId="2" applyNumberFormat="1" applyFill="1" applyBorder="1" applyAlignment="1">
      <alignment vertical="center" wrapText="1"/>
    </xf>
    <xf numFmtId="165" fontId="7" fillId="5" borderId="66" xfId="2" applyNumberFormat="1" applyFont="1" applyFill="1" applyBorder="1" applyAlignment="1">
      <alignment horizontal="right" vertical="center"/>
    </xf>
    <xf numFmtId="165" fontId="7" fillId="5" borderId="21" xfId="2" applyNumberFormat="1" applyFont="1" applyFill="1" applyBorder="1" applyAlignment="1">
      <alignment horizontal="right" vertical="center"/>
    </xf>
    <xf numFmtId="0" fontId="7" fillId="5" borderId="21" xfId="2" applyFill="1" applyBorder="1" applyAlignment="1">
      <alignment horizontal="right" vertical="center" wrapText="1"/>
    </xf>
    <xf numFmtId="0" fontId="7" fillId="5" borderId="21" xfId="2" applyNumberFormat="1" applyFill="1" applyBorder="1" applyAlignment="1">
      <alignment vertical="center" wrapText="1"/>
    </xf>
    <xf numFmtId="0" fontId="7" fillId="5" borderId="21" xfId="2" applyFill="1" applyBorder="1" applyAlignment="1">
      <alignment vertical="center" wrapText="1"/>
    </xf>
    <xf numFmtId="165" fontId="7" fillId="0" borderId="0" xfId="2" applyNumberFormat="1" applyAlignment="1">
      <alignment vertical="center" wrapText="1"/>
    </xf>
    <xf numFmtId="0" fontId="31" fillId="0" borderId="0" xfId="2" applyFont="1" applyFill="1" applyAlignment="1">
      <alignment vertical="center" wrapText="1"/>
    </xf>
    <xf numFmtId="0" fontId="33" fillId="0" borderId="0" xfId="2" applyFont="1" applyFill="1" applyBorder="1" applyAlignment="1">
      <alignment horizontal="right" vertical="center" wrapText="1"/>
    </xf>
    <xf numFmtId="0" fontId="31" fillId="0" borderId="0" xfId="2" applyFont="1" applyFill="1" applyBorder="1" applyAlignment="1">
      <alignment vertical="center" wrapText="1"/>
    </xf>
    <xf numFmtId="165" fontId="34" fillId="5" borderId="4" xfId="2" applyNumberFormat="1" applyFont="1" applyFill="1" applyBorder="1" applyAlignment="1">
      <alignment horizontal="right" vertical="center"/>
    </xf>
    <xf numFmtId="165" fontId="34" fillId="5" borderId="3" xfId="2" applyNumberFormat="1" applyFont="1" applyFill="1" applyBorder="1" applyAlignment="1">
      <alignment horizontal="right" vertical="center"/>
    </xf>
    <xf numFmtId="0" fontId="34" fillId="5" borderId="3" xfId="2" applyFont="1" applyFill="1" applyBorder="1" applyAlignment="1">
      <alignment horizontal="right" vertical="center" wrapText="1"/>
    </xf>
    <xf numFmtId="0" fontId="34" fillId="5" borderId="3" xfId="2" applyNumberFormat="1" applyFont="1" applyFill="1" applyBorder="1" applyAlignment="1">
      <alignment vertical="center" wrapText="1"/>
    </xf>
    <xf numFmtId="0" fontId="34" fillId="5" borderId="3" xfId="2" applyFont="1" applyFill="1" applyBorder="1" applyAlignment="1">
      <alignment vertical="center" wrapText="1"/>
    </xf>
    <xf numFmtId="0" fontId="33" fillId="5" borderId="3" xfId="2" applyFont="1" applyFill="1" applyBorder="1" applyAlignment="1">
      <alignment vertical="center" wrapText="1"/>
    </xf>
    <xf numFmtId="0" fontId="33" fillId="5" borderId="67" xfId="2" applyFont="1" applyFill="1" applyBorder="1" applyAlignment="1">
      <alignment vertical="center" wrapText="1"/>
    </xf>
    <xf numFmtId="0" fontId="7" fillId="6" borderId="0" xfId="2" applyFill="1" applyBorder="1" applyAlignment="1">
      <alignment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165" fontId="5" fillId="4" borderId="54" xfId="2" applyNumberFormat="1" applyFont="1" applyFill="1" applyBorder="1" applyAlignment="1">
      <alignment horizontal="right" vertical="center"/>
    </xf>
    <xf numFmtId="0" fontId="5" fillId="4" borderId="49" xfId="2" applyFont="1" applyFill="1" applyBorder="1" applyAlignment="1">
      <alignment horizontal="right" vertical="center" wrapText="1"/>
    </xf>
    <xf numFmtId="0" fontId="5" fillId="4" borderId="55" xfId="2" applyFont="1" applyFill="1" applyBorder="1" applyAlignment="1">
      <alignment horizontal="right" vertical="center" wrapText="1"/>
    </xf>
    <xf numFmtId="0" fontId="5" fillId="4" borderId="24" xfId="2" applyFont="1" applyFill="1" applyBorder="1" applyAlignment="1">
      <alignment horizontal="right" vertical="center" wrapText="1"/>
    </xf>
    <xf numFmtId="165" fontId="7" fillId="26" borderId="54" xfId="2" applyNumberFormat="1" applyFont="1" applyFill="1" applyBorder="1" applyAlignment="1">
      <alignment vertical="center"/>
    </xf>
    <xf numFmtId="165" fontId="7" fillId="26" borderId="49" xfId="2" applyNumberFormat="1" applyFont="1" applyFill="1" applyBorder="1" applyAlignment="1">
      <alignment vertical="center"/>
    </xf>
    <xf numFmtId="0" fontId="7" fillId="26" borderId="49" xfId="2" applyFill="1" applyBorder="1" applyAlignment="1">
      <alignment horizontal="right" vertical="center" wrapText="1"/>
    </xf>
    <xf numFmtId="0" fontId="7" fillId="26" borderId="49" xfId="2" applyFill="1" applyBorder="1" applyAlignment="1">
      <alignment vertical="center" wrapText="1"/>
    </xf>
    <xf numFmtId="165" fontId="7" fillId="26" borderId="18" xfId="2" applyNumberFormat="1" applyFont="1" applyFill="1" applyBorder="1" applyAlignment="1">
      <alignment vertical="center"/>
    </xf>
    <xf numFmtId="0" fontId="7" fillId="26" borderId="27" xfId="2" applyFill="1" applyBorder="1" applyAlignment="1">
      <alignment vertical="center" wrapText="1"/>
    </xf>
    <xf numFmtId="165" fontId="7" fillId="26" borderId="17" xfId="2" applyNumberFormat="1" applyFont="1" applyFill="1" applyBorder="1" applyAlignment="1">
      <alignment vertical="center"/>
    </xf>
    <xf numFmtId="0" fontId="7" fillId="26" borderId="17" xfId="2" applyFill="1" applyBorder="1" applyAlignment="1">
      <alignment horizontal="right" vertical="center" wrapText="1"/>
    </xf>
    <xf numFmtId="0" fontId="7" fillId="26" borderId="17" xfId="2" applyFill="1" applyBorder="1" applyAlignment="1">
      <alignment vertical="center" wrapText="1"/>
    </xf>
    <xf numFmtId="165" fontId="7" fillId="26" borderId="4" xfId="2" applyNumberFormat="1" applyFont="1" applyFill="1" applyBorder="1" applyAlignment="1">
      <alignment vertical="center"/>
    </xf>
    <xf numFmtId="165" fontId="7" fillId="26" borderId="3" xfId="2" applyNumberFormat="1" applyFont="1" applyFill="1" applyBorder="1" applyAlignment="1">
      <alignment vertical="center"/>
    </xf>
    <xf numFmtId="0" fontId="7" fillId="26" borderId="3" xfId="2" applyFill="1" applyBorder="1" applyAlignment="1">
      <alignment horizontal="right" vertical="center" wrapText="1"/>
    </xf>
    <xf numFmtId="0" fontId="7" fillId="26" borderId="3" xfId="2" applyFill="1" applyBorder="1" applyAlignment="1">
      <alignment vertical="center" wrapText="1"/>
    </xf>
    <xf numFmtId="165" fontId="7" fillId="26" borderId="8" xfId="2" applyNumberFormat="1" applyFont="1" applyFill="1" applyBorder="1" applyAlignment="1">
      <alignment vertical="center"/>
    </xf>
    <xf numFmtId="165" fontId="7" fillId="26" borderId="7" xfId="2" applyNumberFormat="1" applyFont="1" applyFill="1" applyBorder="1" applyAlignment="1">
      <alignment vertical="center"/>
    </xf>
    <xf numFmtId="0" fontId="7" fillId="26" borderId="7" xfId="2" applyFill="1" applyBorder="1" applyAlignment="1">
      <alignment horizontal="right" vertical="center" wrapText="1"/>
    </xf>
    <xf numFmtId="0" fontId="7" fillId="26" borderId="7" xfId="2" applyFill="1" applyBorder="1" applyAlignment="1">
      <alignment vertical="center" wrapText="1"/>
    </xf>
    <xf numFmtId="0" fontId="7" fillId="26" borderId="29" xfId="2" applyFill="1" applyBorder="1" applyAlignment="1">
      <alignment vertical="center" wrapText="1"/>
    </xf>
    <xf numFmtId="165" fontId="7" fillId="26" borderId="18" xfId="2" applyNumberFormat="1" applyFont="1" applyFill="1" applyBorder="1" applyAlignment="1">
      <alignment horizontal="right" vertical="center"/>
    </xf>
    <xf numFmtId="165" fontId="7" fillId="26" borderId="17" xfId="2" applyNumberFormat="1" applyFont="1" applyFill="1" applyBorder="1" applyAlignment="1">
      <alignment horizontal="right" vertical="center"/>
    </xf>
    <xf numFmtId="0" fontId="7" fillId="26" borderId="24" xfId="2" applyFill="1" applyBorder="1" applyAlignment="1">
      <alignment vertical="center" wrapText="1"/>
    </xf>
    <xf numFmtId="165" fontId="3" fillId="26" borderId="4" xfId="2" applyNumberFormat="1" applyFont="1" applyFill="1" applyBorder="1" applyAlignment="1">
      <alignment horizontal="right" vertical="center"/>
    </xf>
    <xf numFmtId="165" fontId="3" fillId="26" borderId="3" xfId="2" applyNumberFormat="1" applyFont="1" applyFill="1" applyBorder="1" applyAlignment="1">
      <alignment horizontal="right" vertical="center"/>
    </xf>
    <xf numFmtId="0" fontId="3" fillId="26" borderId="3" xfId="2" applyFont="1" applyFill="1" applyBorder="1" applyAlignment="1">
      <alignment horizontal="right" vertical="center" wrapText="1"/>
    </xf>
    <xf numFmtId="0" fontId="3" fillId="26" borderId="3" xfId="2" applyFont="1" applyFill="1" applyBorder="1" applyAlignment="1">
      <alignment vertical="center" wrapText="1"/>
    </xf>
    <xf numFmtId="0" fontId="24" fillId="26" borderId="1" xfId="2" applyFont="1" applyFill="1" applyBorder="1" applyAlignment="1">
      <alignment vertical="center" wrapText="1"/>
    </xf>
    <xf numFmtId="0" fontId="35" fillId="0" borderId="0" xfId="2" applyFont="1" applyAlignment="1">
      <alignment vertical="center" wrapText="1"/>
    </xf>
    <xf numFmtId="165" fontId="36" fillId="23" borderId="54" xfId="2" applyNumberFormat="1" applyFont="1" applyFill="1" applyBorder="1" applyAlignment="1">
      <alignment horizontal="right" vertical="center"/>
    </xf>
    <xf numFmtId="0" fontId="36" fillId="23" borderId="49" xfId="2" applyFont="1" applyFill="1" applyBorder="1" applyAlignment="1">
      <alignment horizontal="right" vertical="center" wrapText="1"/>
    </xf>
    <xf numFmtId="0" fontId="36" fillId="23" borderId="55" xfId="2" applyFont="1" applyFill="1" applyBorder="1" applyAlignment="1">
      <alignment horizontal="right" vertical="center" wrapText="1"/>
    </xf>
    <xf numFmtId="0" fontId="36" fillId="0" borderId="0" xfId="2" applyFont="1" applyFill="1" applyBorder="1" applyAlignment="1">
      <alignment vertical="center" wrapText="1"/>
    </xf>
    <xf numFmtId="0" fontId="35" fillId="0" borderId="0" xfId="2" applyFont="1" applyBorder="1" applyAlignment="1">
      <alignment vertical="center" wrapText="1"/>
    </xf>
    <xf numFmtId="0" fontId="36" fillId="0" borderId="0" xfId="2" applyFont="1" applyBorder="1" applyAlignment="1">
      <alignment vertical="center" wrapText="1"/>
    </xf>
    <xf numFmtId="165" fontId="7" fillId="0" borderId="40" xfId="2" applyNumberFormat="1" applyFont="1" applyBorder="1" applyAlignment="1">
      <alignment horizontal="right" vertical="center"/>
    </xf>
    <xf numFmtId="165" fontId="7" fillId="0" borderId="30" xfId="2" applyNumberFormat="1" applyFont="1" applyBorder="1" applyAlignment="1">
      <alignment horizontal="right" vertical="center"/>
    </xf>
    <xf numFmtId="0" fontId="7" fillId="0" borderId="30" xfId="2" applyBorder="1" applyAlignment="1">
      <alignment horizontal="right" vertical="center" wrapText="1"/>
    </xf>
    <xf numFmtId="0" fontId="7" fillId="0" borderId="3" xfId="2" applyFont="1" applyBorder="1" applyAlignment="1">
      <alignment vertical="center" wrapText="1"/>
    </xf>
    <xf numFmtId="0" fontId="7" fillId="0" borderId="29" xfId="2" applyBorder="1" applyAlignment="1">
      <alignment vertical="center" wrapText="1"/>
    </xf>
    <xf numFmtId="0" fontId="7" fillId="0" borderId="30" xfId="2" applyBorder="1" applyAlignment="1">
      <alignment vertical="center" wrapText="1"/>
    </xf>
    <xf numFmtId="0" fontId="7" fillId="0" borderId="30" xfId="2" applyFont="1" applyBorder="1" applyAlignment="1">
      <alignment horizontal="right" vertical="center" wrapText="1"/>
    </xf>
    <xf numFmtId="0" fontId="7" fillId="0" borderId="30" xfId="2" applyFont="1" applyBorder="1" applyAlignment="1">
      <alignment vertical="center" wrapText="1"/>
    </xf>
    <xf numFmtId="0" fontId="7" fillId="0" borderId="29" xfId="2" applyFont="1" applyBorder="1" applyAlignment="1">
      <alignment vertical="center" wrapText="1"/>
    </xf>
    <xf numFmtId="0" fontId="37" fillId="13" borderId="46" xfId="0" applyNumberFormat="1" applyFont="1" applyFill="1" applyBorder="1" applyAlignment="1">
      <alignment vertical="center"/>
    </xf>
    <xf numFmtId="1" fontId="37" fillId="13" borderId="46" xfId="0" applyNumberFormat="1" applyFont="1" applyFill="1" applyBorder="1" applyAlignment="1">
      <alignment vertical="center"/>
    </xf>
    <xf numFmtId="0" fontId="37" fillId="13" borderId="47" xfId="0" applyFont="1" applyFill="1" applyBorder="1" applyAlignment="1">
      <alignment vertical="center"/>
    </xf>
    <xf numFmtId="0" fontId="7" fillId="26" borderId="34" xfId="2" applyFill="1" applyBorder="1" applyAlignment="1">
      <alignment vertical="center" wrapText="1"/>
    </xf>
    <xf numFmtId="0" fontId="40" fillId="0" borderId="0" xfId="0" applyFont="1" applyAlignment="1">
      <alignment horizontal="left" vertical="center" indent="4"/>
    </xf>
    <xf numFmtId="0" fontId="13" fillId="4" borderId="43" xfId="0" applyFont="1" applyFill="1" applyBorder="1" applyAlignment="1">
      <alignment vertical="center" wrapText="1"/>
    </xf>
    <xf numFmtId="0" fontId="12" fillId="16" borderId="8" xfId="0" applyFont="1" applyFill="1" applyBorder="1" applyAlignment="1">
      <alignment vertical="center"/>
    </xf>
    <xf numFmtId="0" fontId="12" fillId="16" borderId="70" xfId="0" applyFont="1" applyFill="1" applyBorder="1" applyAlignment="1">
      <alignment vertical="center"/>
    </xf>
    <xf numFmtId="0" fontId="43" fillId="16" borderId="70" xfId="0" applyFont="1" applyFill="1" applyBorder="1" applyAlignment="1">
      <alignment vertical="center"/>
    </xf>
    <xf numFmtId="1" fontId="12" fillId="0" borderId="43" xfId="0" applyNumberFormat="1" applyFont="1" applyBorder="1" applyAlignment="1">
      <alignment vertical="center" wrapText="1"/>
    </xf>
    <xf numFmtId="0" fontId="44" fillId="13" borderId="7" xfId="0" applyFont="1" applyFill="1" applyBorder="1" applyAlignment="1">
      <alignment vertical="center"/>
    </xf>
    <xf numFmtId="0" fontId="44" fillId="13" borderId="46" xfId="0" applyNumberFormat="1" applyFont="1" applyFill="1" applyBorder="1" applyAlignment="1">
      <alignment vertical="center"/>
    </xf>
    <xf numFmtId="0" fontId="3" fillId="41" borderId="3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7" fillId="0" borderId="0" xfId="2" applyBorder="1" applyAlignment="1">
      <alignment horizontal="center" vertical="center" wrapText="1"/>
    </xf>
    <xf numFmtId="0" fontId="5" fillId="19" borderId="3" xfId="2" applyFont="1" applyFill="1" applyBorder="1" applyAlignment="1">
      <alignment horizontal="center" vertical="center" wrapText="1"/>
    </xf>
    <xf numFmtId="0" fontId="20" fillId="23" borderId="7" xfId="2" applyNumberFormat="1" applyFont="1" applyFill="1" applyBorder="1" applyAlignment="1">
      <alignment horizontal="center" vertical="center" wrapText="1"/>
    </xf>
    <xf numFmtId="0" fontId="20" fillId="23" borderId="7" xfId="2" applyFont="1" applyFill="1" applyBorder="1" applyAlignment="1">
      <alignment horizontal="center" vertical="center" wrapText="1"/>
    </xf>
    <xf numFmtId="0" fontId="20" fillId="23" borderId="13" xfId="2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 wrapText="1"/>
    </xf>
    <xf numFmtId="0" fontId="19" fillId="7" borderId="7" xfId="2" applyFont="1" applyFill="1" applyBorder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3" fillId="4" borderId="30" xfId="2" applyNumberFormat="1" applyFont="1" applyFill="1" applyBorder="1" applyAlignment="1">
      <alignment horizontal="center" vertical="center" wrapText="1"/>
    </xf>
    <xf numFmtId="0" fontId="7" fillId="4" borderId="3" xfId="2" applyNumberFormat="1" applyFill="1" applyBorder="1" applyAlignment="1">
      <alignment horizontal="center" vertical="center" wrapText="1"/>
    </xf>
    <xf numFmtId="0" fontId="7" fillId="4" borderId="13" xfId="2" applyNumberFormat="1" applyFill="1" applyBorder="1" applyAlignment="1">
      <alignment horizontal="center" vertical="center" wrapText="1"/>
    </xf>
    <xf numFmtId="0" fontId="7" fillId="4" borderId="17" xfId="2" applyNumberFormat="1" applyFill="1" applyBorder="1" applyAlignment="1">
      <alignment horizontal="center" vertical="center" wrapText="1"/>
    </xf>
    <xf numFmtId="0" fontId="26" fillId="4" borderId="30" xfId="2" applyNumberFormat="1" applyFont="1" applyFill="1" applyBorder="1" applyAlignment="1">
      <alignment horizontal="center" vertical="center" wrapText="1"/>
    </xf>
    <xf numFmtId="0" fontId="7" fillId="4" borderId="27" xfId="2" applyNumberFormat="1" applyFill="1" applyBorder="1" applyAlignment="1">
      <alignment horizontal="center" vertical="center" wrapText="1"/>
    </xf>
    <xf numFmtId="0" fontId="7" fillId="4" borderId="21" xfId="2" applyNumberFormat="1" applyFill="1" applyBorder="1" applyAlignment="1">
      <alignment horizontal="center" vertical="center" wrapText="1"/>
    </xf>
    <xf numFmtId="0" fontId="7" fillId="4" borderId="7" xfId="2" applyNumberFormat="1" applyFill="1" applyBorder="1" applyAlignment="1">
      <alignment horizontal="center" vertical="center" wrapText="1"/>
    </xf>
    <xf numFmtId="0" fontId="7" fillId="4" borderId="30" xfId="2" applyNumberForma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7" fillId="42" borderId="30" xfId="2" applyFill="1" applyBorder="1" applyAlignment="1">
      <alignment horizontal="center" vertical="center" wrapText="1"/>
    </xf>
    <xf numFmtId="0" fontId="5" fillId="42" borderId="59" xfId="2" applyFont="1" applyFill="1" applyBorder="1" applyAlignment="1">
      <alignment horizontal="center" vertical="center" wrapText="1"/>
    </xf>
    <xf numFmtId="0" fontId="7" fillId="4" borderId="3" xfId="2" applyFill="1" applyBorder="1" applyAlignment="1">
      <alignment horizontal="center" vertical="center" wrapText="1"/>
    </xf>
    <xf numFmtId="0" fontId="7" fillId="4" borderId="21" xfId="2" applyFill="1" applyBorder="1" applyAlignment="1">
      <alignment horizontal="center" vertical="center" wrapText="1"/>
    </xf>
    <xf numFmtId="0" fontId="7" fillId="4" borderId="27" xfId="2" applyFill="1" applyBorder="1" applyAlignment="1">
      <alignment horizontal="center" vertical="center" wrapText="1"/>
    </xf>
    <xf numFmtId="0" fontId="7" fillId="4" borderId="13" xfId="2" applyFill="1" applyBorder="1" applyAlignment="1">
      <alignment horizontal="center" vertical="center" wrapText="1"/>
    </xf>
    <xf numFmtId="0" fontId="7" fillId="4" borderId="7" xfId="2" applyFill="1" applyBorder="1" applyAlignment="1">
      <alignment horizontal="center" vertical="center" wrapText="1"/>
    </xf>
    <xf numFmtId="0" fontId="7" fillId="4" borderId="17" xfId="2" applyFill="1" applyBorder="1" applyAlignment="1">
      <alignment horizontal="center" vertical="center" wrapText="1"/>
    </xf>
    <xf numFmtId="0" fontId="26" fillId="4" borderId="3" xfId="2" applyFont="1" applyFill="1" applyBorder="1" applyAlignment="1">
      <alignment horizontal="center" vertical="center" wrapText="1"/>
    </xf>
    <xf numFmtId="0" fontId="3" fillId="4" borderId="3" xfId="2" applyNumberFormat="1" applyFont="1" applyFill="1" applyBorder="1" applyAlignment="1">
      <alignment horizontal="center" vertical="center" wrapText="1"/>
    </xf>
    <xf numFmtId="0" fontId="24" fillId="4" borderId="3" xfId="2" applyNumberFormat="1" applyFont="1" applyFill="1" applyBorder="1" applyAlignment="1">
      <alignment horizontal="center" vertical="center" wrapText="1"/>
    </xf>
    <xf numFmtId="0" fontId="3" fillId="4" borderId="34" xfId="2" applyNumberFormat="1" applyFont="1" applyFill="1" applyBorder="1" applyAlignment="1">
      <alignment horizontal="center" vertical="center" wrapText="1"/>
    </xf>
    <xf numFmtId="0" fontId="4" fillId="4" borderId="59" xfId="2" applyFont="1" applyFill="1" applyBorder="1" applyAlignment="1">
      <alignment horizontal="center" vertical="center" wrapText="1"/>
    </xf>
    <xf numFmtId="0" fontId="7" fillId="4" borderId="3" xfId="2" applyNumberFormat="1" applyFill="1" applyBorder="1" applyAlignment="1">
      <alignment vertical="center" wrapText="1"/>
    </xf>
    <xf numFmtId="0" fontId="7" fillId="4" borderId="7" xfId="2" applyNumberFormat="1" applyFill="1" applyBorder="1" applyAlignment="1">
      <alignment vertical="center" wrapText="1"/>
    </xf>
    <xf numFmtId="0" fontId="7" fillId="4" borderId="17" xfId="2" applyNumberFormat="1" applyFill="1" applyBorder="1" applyAlignment="1">
      <alignment vertical="center" wrapText="1"/>
    </xf>
    <xf numFmtId="0" fontId="7" fillId="4" borderId="3" xfId="2" applyFill="1" applyBorder="1" applyAlignment="1">
      <alignment vertical="center" wrapText="1"/>
    </xf>
    <xf numFmtId="0" fontId="7" fillId="4" borderId="21" xfId="2" applyFill="1" applyBorder="1" applyAlignment="1">
      <alignment vertical="center" wrapText="1"/>
    </xf>
    <xf numFmtId="0" fontId="7" fillId="4" borderId="27" xfId="2" applyFill="1" applyBorder="1" applyAlignment="1">
      <alignment vertical="center" wrapText="1"/>
    </xf>
    <xf numFmtId="0" fontId="7" fillId="4" borderId="13" xfId="2" applyFill="1" applyBorder="1" applyAlignment="1">
      <alignment vertical="center" wrapText="1"/>
    </xf>
    <xf numFmtId="0" fontId="7" fillId="4" borderId="7" xfId="2" applyFill="1" applyBorder="1" applyAlignment="1">
      <alignment vertical="center" wrapText="1"/>
    </xf>
    <xf numFmtId="0" fontId="7" fillId="4" borderId="17" xfId="2" applyFill="1" applyBorder="1" applyAlignment="1">
      <alignment vertical="center" wrapText="1"/>
    </xf>
    <xf numFmtId="0" fontId="26" fillId="4" borderId="3" xfId="2" applyFont="1" applyFill="1" applyBorder="1" applyAlignment="1">
      <alignment vertical="center" wrapText="1"/>
    </xf>
    <xf numFmtId="0" fontId="7" fillId="4" borderId="38" xfId="2" applyFill="1" applyBorder="1" applyAlignment="1">
      <alignment vertical="center" wrapText="1"/>
    </xf>
    <xf numFmtId="0" fontId="7" fillId="4" borderId="55" xfId="2" applyFill="1" applyBorder="1" applyAlignment="1">
      <alignment vertical="center" wrapText="1"/>
    </xf>
    <xf numFmtId="0" fontId="7" fillId="4" borderId="59" xfId="2" applyFill="1" applyBorder="1" applyAlignment="1">
      <alignment vertical="center" wrapText="1"/>
    </xf>
    <xf numFmtId="0" fontId="44" fillId="18" borderId="7" xfId="0" applyFont="1" applyFill="1" applyBorder="1" applyAlignment="1">
      <alignment vertical="center"/>
    </xf>
    <xf numFmtId="0" fontId="44" fillId="18" borderId="46" xfId="0" applyNumberFormat="1" applyFont="1" applyFill="1" applyBorder="1" applyAlignment="1">
      <alignment vertical="center"/>
    </xf>
    <xf numFmtId="0" fontId="3" fillId="4" borderId="3" xfId="2" applyFont="1" applyFill="1" applyBorder="1" applyAlignment="1">
      <alignment vertical="center" wrapText="1"/>
    </xf>
    <xf numFmtId="0" fontId="3" fillId="4" borderId="34" xfId="2" applyFont="1" applyFill="1" applyBorder="1" applyAlignment="1">
      <alignment vertical="center" wrapText="1"/>
    </xf>
    <xf numFmtId="0" fontId="7" fillId="4" borderId="23" xfId="2" applyFill="1" applyBorder="1" applyAlignment="1">
      <alignment vertical="center" wrapText="1"/>
    </xf>
    <xf numFmtId="0" fontId="44" fillId="11" borderId="46" xfId="0" applyNumberFormat="1" applyFont="1" applyFill="1" applyBorder="1" applyAlignment="1">
      <alignment vertical="center"/>
    </xf>
    <xf numFmtId="0" fontId="44" fillId="11" borderId="7" xfId="0" applyFont="1" applyFill="1" applyBorder="1" applyAlignment="1">
      <alignment vertical="center"/>
    </xf>
    <xf numFmtId="0" fontId="7" fillId="4" borderId="17" xfId="2" applyFill="1" applyBorder="1" applyAlignment="1">
      <alignment horizontal="right" vertical="center" wrapText="1"/>
    </xf>
    <xf numFmtId="0" fontId="3" fillId="4" borderId="30" xfId="2" applyFont="1" applyFill="1" applyBorder="1" applyAlignment="1">
      <alignment horizontal="right" vertical="center" wrapText="1"/>
    </xf>
    <xf numFmtId="0" fontId="7" fillId="4" borderId="3" xfId="2" applyFill="1" applyBorder="1" applyAlignment="1">
      <alignment horizontal="right" vertical="center" wrapText="1"/>
    </xf>
    <xf numFmtId="0" fontId="7" fillId="4" borderId="27" xfId="2" applyFill="1" applyBorder="1" applyAlignment="1">
      <alignment horizontal="right" vertical="center" wrapText="1"/>
    </xf>
    <xf numFmtId="0" fontId="7" fillId="4" borderId="34" xfId="2" applyFill="1" applyBorder="1" applyAlignment="1">
      <alignment horizontal="right" vertical="center" wrapText="1"/>
    </xf>
    <xf numFmtId="0" fontId="36" fillId="4" borderId="0" xfId="2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vertical="center"/>
    </xf>
    <xf numFmtId="0" fontId="44" fillId="3" borderId="46" xfId="0" applyNumberFormat="1" applyFont="1" applyFill="1" applyBorder="1" applyAlignment="1">
      <alignment vertical="center"/>
    </xf>
    <xf numFmtId="0" fontId="34" fillId="4" borderId="3" xfId="2" applyFont="1" applyFill="1" applyBorder="1" applyAlignment="1">
      <alignment vertical="center" wrapText="1"/>
    </xf>
    <xf numFmtId="0" fontId="45" fillId="5" borderId="7" xfId="2" applyFont="1" applyFill="1" applyBorder="1" applyAlignment="1">
      <alignment vertical="center" wrapText="1"/>
    </xf>
    <xf numFmtId="0" fontId="45" fillId="5" borderId="7" xfId="2" applyFont="1" applyFill="1" applyBorder="1" applyAlignment="1">
      <alignment horizontal="right" vertical="center" wrapText="1"/>
    </xf>
    <xf numFmtId="0" fontId="44" fillId="9" borderId="7" xfId="0" applyFont="1" applyFill="1" applyBorder="1" applyAlignment="1">
      <alignment vertical="center"/>
    </xf>
    <xf numFmtId="0" fontId="44" fillId="9" borderId="46" xfId="0" applyNumberFormat="1" applyFont="1" applyFill="1" applyBorder="1" applyAlignment="1">
      <alignment vertical="center"/>
    </xf>
    <xf numFmtId="0" fontId="3" fillId="4" borderId="3" xfId="2" applyFont="1" applyFill="1" applyBorder="1" applyAlignment="1">
      <alignment horizontal="center" vertical="center" wrapText="1"/>
    </xf>
    <xf numFmtId="0" fontId="7" fillId="4" borderId="30" xfId="2" applyFill="1" applyBorder="1" applyAlignment="1">
      <alignment horizontal="center" vertical="center" wrapText="1"/>
    </xf>
    <xf numFmtId="0" fontId="7" fillId="4" borderId="34" xfId="2" applyFill="1" applyBorder="1" applyAlignment="1">
      <alignment horizontal="center" vertical="center" wrapText="1"/>
    </xf>
    <xf numFmtId="0" fontId="7" fillId="4" borderId="49" xfId="2" applyFill="1" applyBorder="1" applyAlignment="1">
      <alignment horizontal="center" vertical="center" wrapText="1"/>
    </xf>
    <xf numFmtId="0" fontId="5" fillId="4" borderId="55" xfId="2" applyFont="1" applyFill="1" applyBorder="1" applyAlignment="1">
      <alignment horizontal="center" vertical="center" wrapText="1"/>
    </xf>
    <xf numFmtId="0" fontId="34" fillId="4" borderId="3" xfId="2" applyFont="1" applyFill="1" applyBorder="1" applyAlignment="1">
      <alignment horizontal="center" vertical="center" wrapText="1"/>
    </xf>
    <xf numFmtId="0" fontId="4" fillId="4" borderId="30" xfId="2" applyFont="1" applyFill="1" applyBorder="1" applyAlignment="1">
      <alignment horizontal="center" vertical="center" wrapText="1"/>
    </xf>
    <xf numFmtId="0" fontId="3" fillId="4" borderId="30" xfId="2" applyFont="1" applyFill="1" applyBorder="1" applyAlignment="1">
      <alignment horizontal="center" vertical="center" wrapText="1"/>
    </xf>
    <xf numFmtId="0" fontId="44" fillId="16" borderId="7" xfId="0" applyFont="1" applyFill="1" applyBorder="1" applyAlignment="1">
      <alignment vertical="center"/>
    </xf>
    <xf numFmtId="0" fontId="44" fillId="16" borderId="46" xfId="0" applyFont="1" applyFill="1" applyBorder="1" applyAlignment="1">
      <alignment vertical="center"/>
    </xf>
    <xf numFmtId="0" fontId="44" fillId="16" borderId="46" xfId="0" applyNumberFormat="1" applyFont="1" applyFill="1" applyBorder="1" applyAlignment="1">
      <alignment vertical="center"/>
    </xf>
    <xf numFmtId="0" fontId="36" fillId="4" borderId="6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right" vertical="center" wrapText="1"/>
    </xf>
    <xf numFmtId="0" fontId="3" fillId="4" borderId="17" xfId="2" applyFont="1" applyFill="1" applyBorder="1" applyAlignment="1">
      <alignment horizontal="right" vertical="center" wrapText="1"/>
    </xf>
    <xf numFmtId="0" fontId="7" fillId="4" borderId="49" xfId="2" applyFill="1" applyBorder="1" applyAlignment="1">
      <alignment horizontal="right" vertical="center" wrapText="1"/>
    </xf>
    <xf numFmtId="0" fontId="7" fillId="4" borderId="13" xfId="2" applyFill="1" applyBorder="1" applyAlignment="1">
      <alignment horizontal="right" vertical="center" wrapText="1"/>
    </xf>
    <xf numFmtId="0" fontId="3" fillId="4" borderId="34" xfId="2" applyFont="1" applyFill="1" applyBorder="1" applyAlignment="1">
      <alignment horizontal="right" vertical="center" wrapText="1"/>
    </xf>
    <xf numFmtId="0" fontId="7" fillId="4" borderId="13" xfId="2" applyFont="1" applyFill="1" applyBorder="1" applyAlignment="1">
      <alignment horizontal="right" vertical="center" wrapText="1"/>
    </xf>
    <xf numFmtId="0" fontId="7" fillId="4" borderId="3" xfId="2" applyFont="1" applyFill="1" applyBorder="1" applyAlignment="1">
      <alignment horizontal="right" vertical="center" wrapText="1"/>
    </xf>
    <xf numFmtId="0" fontId="7" fillId="4" borderId="67" xfId="2" applyFill="1" applyBorder="1" applyAlignment="1">
      <alignment horizontal="right" vertical="center" wrapText="1"/>
    </xf>
    <xf numFmtId="0" fontId="24" fillId="4" borderId="30" xfId="2" applyFont="1" applyFill="1" applyBorder="1" applyAlignment="1">
      <alignment horizontal="right" vertical="center" wrapText="1"/>
    </xf>
    <xf numFmtId="0" fontId="7" fillId="4" borderId="30" xfId="2" applyFont="1" applyFill="1" applyBorder="1" applyAlignment="1">
      <alignment horizontal="right" vertical="center" wrapText="1"/>
    </xf>
    <xf numFmtId="0" fontId="24" fillId="4" borderId="3" xfId="2" applyFont="1" applyFill="1" applyBorder="1" applyAlignment="1">
      <alignment horizontal="right" vertical="center" wrapText="1"/>
    </xf>
    <xf numFmtId="0" fontId="7" fillId="4" borderId="17" xfId="2" applyFont="1" applyFill="1" applyBorder="1" applyAlignment="1">
      <alignment horizontal="right" vertical="center" wrapText="1"/>
    </xf>
    <xf numFmtId="0" fontId="7" fillId="4" borderId="27" xfId="2" applyFont="1" applyFill="1" applyBorder="1" applyAlignment="1">
      <alignment horizontal="right" vertical="center" wrapText="1"/>
    </xf>
    <xf numFmtId="0" fontId="7" fillId="4" borderId="7" xfId="2" applyFont="1" applyFill="1" applyBorder="1" applyAlignment="1">
      <alignment horizontal="right" vertical="center" wrapText="1"/>
    </xf>
    <xf numFmtId="0" fontId="44" fillId="21" borderId="7" xfId="0" applyFont="1" applyFill="1" applyBorder="1" applyAlignment="1">
      <alignment vertical="center"/>
    </xf>
    <xf numFmtId="0" fontId="44" fillId="21" borderId="46" xfId="0" applyNumberFormat="1" applyFont="1" applyFill="1" applyBorder="1" applyAlignment="1">
      <alignment vertical="center"/>
    </xf>
    <xf numFmtId="0" fontId="36" fillId="4" borderId="6" xfId="2" applyFont="1" applyFill="1" applyBorder="1" applyAlignment="1">
      <alignment horizontal="right" vertical="center" wrapText="1"/>
    </xf>
    <xf numFmtId="0" fontId="46" fillId="14" borderId="34" xfId="0" applyNumberFormat="1" applyFont="1" applyFill="1" applyBorder="1" applyAlignment="1">
      <alignment vertical="center"/>
    </xf>
    <xf numFmtId="0" fontId="46" fillId="12" borderId="34" xfId="0" applyNumberFormat="1" applyFont="1" applyFill="1" applyBorder="1" applyAlignment="1">
      <alignment vertical="center"/>
    </xf>
    <xf numFmtId="0" fontId="15" fillId="7" borderId="52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23" borderId="51" xfId="2" applyFont="1" applyFill="1" applyBorder="1" applyAlignment="1">
      <alignment horizontal="right" vertical="center" wrapText="1"/>
    </xf>
    <xf numFmtId="0" fontId="5" fillId="23" borderId="55" xfId="2" applyFont="1" applyFill="1" applyBorder="1" applyAlignment="1">
      <alignment horizontal="right" vertical="center" wrapText="1"/>
    </xf>
    <xf numFmtId="0" fontId="36" fillId="23" borderId="51" xfId="2" applyFont="1" applyFill="1" applyBorder="1" applyAlignment="1">
      <alignment horizontal="right" vertical="center" wrapText="1"/>
    </xf>
    <xf numFmtId="0" fontId="36" fillId="23" borderId="55" xfId="2" applyFont="1" applyFill="1" applyBorder="1" applyAlignment="1">
      <alignment horizontal="right" vertical="center" wrapText="1"/>
    </xf>
    <xf numFmtId="0" fontId="7" fillId="30" borderId="34" xfId="2" applyNumberFormat="1" applyFill="1" applyBorder="1" applyAlignment="1">
      <alignment horizontal="right" vertical="center" wrapText="1"/>
    </xf>
    <xf numFmtId="0" fontId="7" fillId="30" borderId="27" xfId="2" applyNumberFormat="1" applyFill="1" applyBorder="1" applyAlignment="1">
      <alignment horizontal="right" vertical="center" wrapText="1"/>
    </xf>
    <xf numFmtId="0" fontId="7" fillId="30" borderId="32" xfId="2" applyFill="1" applyBorder="1" applyAlignment="1">
      <alignment horizontal="left" vertical="center" wrapText="1"/>
    </xf>
    <xf numFmtId="0" fontId="7" fillId="30" borderId="37" xfId="2" applyFill="1" applyBorder="1" applyAlignment="1">
      <alignment horizontal="left" vertical="center" wrapText="1"/>
    </xf>
    <xf numFmtId="0" fontId="24" fillId="30" borderId="34" xfId="2" applyFont="1" applyFill="1" applyBorder="1" applyAlignment="1">
      <alignment horizontal="left" vertical="center" wrapText="1"/>
    </xf>
    <xf numFmtId="0" fontId="24" fillId="30" borderId="27" xfId="2" applyFont="1" applyFill="1" applyBorder="1" applyAlignment="1">
      <alignment horizontal="left" vertical="center" wrapText="1"/>
    </xf>
    <xf numFmtId="0" fontId="7" fillId="4" borderId="34" xfId="2" applyFill="1" applyBorder="1" applyAlignment="1">
      <alignment horizontal="center" vertical="center" wrapText="1"/>
    </xf>
    <xf numFmtId="0" fontId="7" fillId="4" borderId="27" xfId="2" applyFill="1" applyBorder="1" applyAlignment="1">
      <alignment horizontal="center" vertical="center" wrapText="1"/>
    </xf>
    <xf numFmtId="0" fontId="7" fillId="4" borderId="49" xfId="2" applyFill="1" applyBorder="1" applyAlignment="1">
      <alignment horizontal="center" vertical="center" wrapText="1"/>
    </xf>
    <xf numFmtId="0" fontId="3" fillId="4" borderId="34" xfId="2" applyFont="1" applyFill="1" applyBorder="1" applyAlignment="1">
      <alignment horizontal="center" vertical="center" wrapText="1"/>
    </xf>
    <xf numFmtId="0" fontId="3" fillId="4" borderId="27" xfId="2" applyFont="1" applyFill="1" applyBorder="1" applyAlignment="1">
      <alignment horizontal="center" vertical="center" wrapText="1"/>
    </xf>
    <xf numFmtId="0" fontId="3" fillId="4" borderId="49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7" fillId="4" borderId="49" xfId="2" applyFont="1" applyFill="1" applyBorder="1" applyAlignment="1">
      <alignment horizontal="center" vertical="center" wrapText="1"/>
    </xf>
    <xf numFmtId="0" fontId="7" fillId="32" borderId="3" xfId="2" applyNumberFormat="1" applyFont="1" applyFill="1" applyBorder="1" applyAlignment="1">
      <alignment horizontal="right" vertical="center" wrapText="1"/>
    </xf>
    <xf numFmtId="0" fontId="7" fillId="32" borderId="17" xfId="2" applyNumberFormat="1" applyFont="1" applyFill="1" applyBorder="1" applyAlignment="1">
      <alignment horizontal="right" vertical="center" wrapText="1"/>
    </xf>
    <xf numFmtId="0" fontId="7" fillId="32" borderId="7" xfId="2" applyFont="1" applyFill="1" applyBorder="1" applyAlignment="1">
      <alignment horizontal="left" vertical="center" wrapText="1"/>
    </xf>
    <xf numFmtId="0" fontId="7" fillId="32" borderId="13" xfId="2" applyFont="1" applyFill="1" applyBorder="1" applyAlignment="1">
      <alignment horizontal="left" vertical="center" wrapText="1"/>
    </xf>
    <xf numFmtId="0" fontId="7" fillId="32" borderId="33" xfId="2" applyFont="1" applyFill="1" applyBorder="1" applyAlignment="1">
      <alignment horizontal="left" vertical="center" wrapText="1"/>
    </xf>
    <xf numFmtId="0" fontId="7" fillId="32" borderId="22" xfId="2" applyFont="1" applyFill="1" applyBorder="1" applyAlignment="1">
      <alignment horizontal="left" vertical="center" wrapText="1"/>
    </xf>
    <xf numFmtId="0" fontId="7" fillId="30" borderId="33" xfId="2" applyFont="1" applyFill="1" applyBorder="1" applyAlignment="1">
      <alignment horizontal="center" vertical="center" wrapText="1"/>
    </xf>
    <xf numFmtId="0" fontId="7" fillId="30" borderId="24" xfId="2" applyFont="1" applyFill="1" applyBorder="1" applyAlignment="1">
      <alignment horizontal="center" vertical="center" wrapText="1"/>
    </xf>
    <xf numFmtId="0" fontId="7" fillId="30" borderId="64" xfId="2" applyFont="1" applyFill="1" applyBorder="1" applyAlignment="1">
      <alignment horizontal="left" vertical="center" wrapText="1"/>
    </xf>
    <xf numFmtId="0" fontId="7" fillId="30" borderId="60" xfId="2" applyFont="1" applyFill="1" applyBorder="1" applyAlignment="1">
      <alignment horizontal="left" vertical="center" wrapText="1"/>
    </xf>
    <xf numFmtId="0" fontId="7" fillId="30" borderId="34" xfId="2" applyFill="1" applyBorder="1" applyAlignment="1">
      <alignment horizontal="left" vertical="center" wrapText="1"/>
    </xf>
    <xf numFmtId="0" fontId="7" fillId="30" borderId="49" xfId="2" applyFill="1" applyBorder="1" applyAlignment="1">
      <alignment horizontal="left" vertical="center" wrapText="1"/>
    </xf>
    <xf numFmtId="0" fontId="7" fillId="30" borderId="49" xfId="2" applyNumberFormat="1" applyFill="1" applyBorder="1" applyAlignment="1">
      <alignment horizontal="right" vertical="center" wrapText="1"/>
    </xf>
    <xf numFmtId="0" fontId="7" fillId="30" borderId="21" xfId="2" applyFill="1" applyBorder="1" applyAlignment="1">
      <alignment horizontal="left" vertical="center" wrapText="1"/>
    </xf>
    <xf numFmtId="0" fontId="7" fillId="30" borderId="21" xfId="2" applyNumberFormat="1" applyFill="1" applyBorder="1" applyAlignment="1">
      <alignment horizontal="right" vertical="center" wrapText="1"/>
    </xf>
    <xf numFmtId="0" fontId="3" fillId="30" borderId="57" xfId="2" applyFont="1" applyFill="1" applyBorder="1" applyAlignment="1">
      <alignment horizontal="center" vertical="center" wrapText="1"/>
    </xf>
    <xf numFmtId="0" fontId="3" fillId="30" borderId="56" xfId="2" applyFont="1" applyFill="1" applyBorder="1" applyAlignment="1">
      <alignment horizontal="center" vertical="center" wrapText="1"/>
    </xf>
    <xf numFmtId="0" fontId="7" fillId="30" borderId="57" xfId="2" applyFont="1" applyFill="1" applyBorder="1" applyAlignment="1">
      <alignment horizontal="center" vertical="center" wrapText="1"/>
    </xf>
    <xf numFmtId="0" fontId="7" fillId="30" borderId="10" xfId="2" applyFont="1" applyFill="1" applyBorder="1" applyAlignment="1">
      <alignment horizontal="center" vertical="center" wrapText="1"/>
    </xf>
    <xf numFmtId="0" fontId="7" fillId="30" borderId="56" xfId="2" applyFont="1" applyFill="1" applyBorder="1" applyAlignment="1">
      <alignment horizontal="center" vertical="center" wrapText="1"/>
    </xf>
    <xf numFmtId="0" fontId="7" fillId="32" borderId="33" xfId="2" applyFont="1" applyFill="1" applyBorder="1" applyAlignment="1">
      <alignment horizontal="center" vertical="center" wrapText="1"/>
    </xf>
    <xf numFmtId="0" fontId="7" fillId="32" borderId="24" xfId="2" applyFont="1" applyFill="1" applyBorder="1" applyAlignment="1">
      <alignment horizontal="center" vertical="center" wrapText="1"/>
    </xf>
    <xf numFmtId="0" fontId="7" fillId="32" borderId="3" xfId="2" applyFont="1" applyFill="1" applyBorder="1" applyAlignment="1">
      <alignment horizontal="left" vertical="center" wrapText="1"/>
    </xf>
    <xf numFmtId="0" fontId="7" fillId="32" borderId="17" xfId="2" applyFont="1" applyFill="1" applyBorder="1" applyAlignment="1">
      <alignment horizontal="left" vertical="center" wrapText="1"/>
    </xf>
    <xf numFmtId="0" fontId="7" fillId="30" borderId="32" xfId="2" applyFont="1" applyFill="1" applyBorder="1" applyAlignment="1">
      <alignment horizontal="left" vertical="center" wrapText="1"/>
    </xf>
    <xf numFmtId="0" fontId="7" fillId="30" borderId="48" xfId="2" applyFont="1" applyFill="1" applyBorder="1" applyAlignment="1">
      <alignment horizontal="left" vertical="center" wrapText="1"/>
    </xf>
    <xf numFmtId="0" fontId="24" fillId="30" borderId="34" xfId="2" applyFont="1" applyFill="1" applyBorder="1" applyAlignment="1">
      <alignment vertical="center" wrapText="1"/>
    </xf>
    <xf numFmtId="0" fontId="24" fillId="30" borderId="27" xfId="2" applyFont="1" applyFill="1" applyBorder="1" applyAlignment="1">
      <alignment vertical="center" wrapText="1"/>
    </xf>
    <xf numFmtId="0" fontId="3" fillId="30" borderId="33" xfId="2" applyFont="1" applyFill="1" applyBorder="1" applyAlignment="1">
      <alignment horizontal="center" vertical="center" wrapText="1"/>
    </xf>
    <xf numFmtId="0" fontId="3" fillId="30" borderId="22" xfId="2" applyFont="1" applyFill="1" applyBorder="1" applyAlignment="1">
      <alignment horizontal="center" vertical="center" wrapText="1"/>
    </xf>
    <xf numFmtId="0" fontId="3" fillId="30" borderId="24" xfId="2" applyFont="1" applyFill="1" applyBorder="1" applyAlignment="1">
      <alignment horizontal="center" vertical="center" wrapText="1"/>
    </xf>
    <xf numFmtId="0" fontId="24" fillId="37" borderId="57" xfId="2" applyFont="1" applyFill="1" applyBorder="1" applyAlignment="1">
      <alignment horizontal="left" vertical="center" wrapText="1"/>
    </xf>
    <xf numFmtId="0" fontId="24" fillId="37" borderId="10" xfId="2" applyFont="1" applyFill="1" applyBorder="1" applyAlignment="1">
      <alignment horizontal="left" vertical="center" wrapText="1"/>
    </xf>
    <xf numFmtId="0" fontId="24" fillId="37" borderId="56" xfId="2" applyFont="1" applyFill="1" applyBorder="1" applyAlignment="1">
      <alignment horizontal="left" vertical="center" wrapText="1"/>
    </xf>
    <xf numFmtId="0" fontId="3" fillId="37" borderId="57" xfId="2" applyFont="1" applyFill="1" applyBorder="1" applyAlignment="1">
      <alignment horizontal="center" vertical="center" wrapText="1"/>
    </xf>
    <xf numFmtId="0" fontId="3" fillId="37" borderId="10" xfId="2" applyFont="1" applyFill="1" applyBorder="1" applyAlignment="1">
      <alignment horizontal="center" vertical="center" wrapText="1"/>
    </xf>
    <xf numFmtId="0" fontId="3" fillId="37" borderId="56" xfId="2" applyFont="1" applyFill="1" applyBorder="1" applyAlignment="1">
      <alignment horizontal="center" vertical="center" wrapText="1"/>
    </xf>
    <xf numFmtId="0" fontId="3" fillId="30" borderId="10" xfId="2" applyFont="1" applyFill="1" applyBorder="1" applyAlignment="1">
      <alignment horizontal="center" vertical="center" wrapText="1"/>
    </xf>
    <xf numFmtId="0" fontId="7" fillId="37" borderId="33" xfId="2" applyFill="1" applyBorder="1" applyAlignment="1">
      <alignment horizontal="left" vertical="center" wrapText="1"/>
    </xf>
    <xf numFmtId="0" fontId="7" fillId="37" borderId="22" xfId="2" applyFill="1" applyBorder="1" applyAlignment="1">
      <alignment horizontal="left" vertical="center" wrapText="1"/>
    </xf>
    <xf numFmtId="0" fontId="7" fillId="37" borderId="24" xfId="2" applyFill="1" applyBorder="1" applyAlignment="1">
      <alignment horizontal="left" vertical="center" wrapText="1"/>
    </xf>
    <xf numFmtId="0" fontId="7" fillId="37" borderId="34" xfId="2" applyFill="1" applyBorder="1" applyAlignment="1">
      <alignment horizontal="left" vertical="center" wrapText="1"/>
    </xf>
    <xf numFmtId="0" fontId="7" fillId="37" borderId="27" xfId="2" applyFill="1" applyBorder="1" applyAlignment="1">
      <alignment horizontal="left" vertical="center" wrapText="1"/>
    </xf>
    <xf numFmtId="0" fontId="7" fillId="37" borderId="49" xfId="2" applyFill="1" applyBorder="1" applyAlignment="1">
      <alignment horizontal="left" vertical="center" wrapText="1"/>
    </xf>
    <xf numFmtId="0" fontId="7" fillId="36" borderId="34" xfId="2" applyFont="1" applyFill="1" applyBorder="1" applyAlignment="1">
      <alignment horizontal="left" vertical="center" wrapText="1"/>
    </xf>
    <xf numFmtId="0" fontId="7" fillId="36" borderId="49" xfId="2" applyFont="1" applyFill="1" applyBorder="1" applyAlignment="1">
      <alignment horizontal="left" vertical="center" wrapText="1"/>
    </xf>
    <xf numFmtId="0" fontId="7" fillId="36" borderId="67" xfId="2" applyFill="1" applyBorder="1" applyAlignment="1">
      <alignment horizontal="left" vertical="center" wrapText="1"/>
    </xf>
    <xf numFmtId="0" fontId="7" fillId="36" borderId="52" xfId="2" applyFill="1" applyBorder="1" applyAlignment="1">
      <alignment horizontal="left" vertical="center" wrapText="1"/>
    </xf>
    <xf numFmtId="0" fontId="7" fillId="32" borderId="34" xfId="2" applyFont="1" applyFill="1" applyBorder="1" applyAlignment="1">
      <alignment horizontal="left" vertical="center" wrapText="1"/>
    </xf>
    <xf numFmtId="0" fontId="7" fillId="32" borderId="27" xfId="2" applyFont="1" applyFill="1" applyBorder="1" applyAlignment="1">
      <alignment horizontal="left" vertical="center" wrapText="1"/>
    </xf>
    <xf numFmtId="0" fontId="3" fillId="32" borderId="33" xfId="2" applyFont="1" applyFill="1" applyBorder="1" applyAlignment="1">
      <alignment horizontal="left" vertical="center" wrapText="1"/>
    </xf>
    <xf numFmtId="0" fontId="3" fillId="32" borderId="24" xfId="2" applyFont="1" applyFill="1" applyBorder="1" applyAlignment="1">
      <alignment horizontal="left" vertical="center" wrapText="1"/>
    </xf>
    <xf numFmtId="0" fontId="24" fillId="32" borderId="34" xfId="2" applyFont="1" applyFill="1" applyBorder="1" applyAlignment="1">
      <alignment horizontal="left" vertical="center" wrapText="1"/>
    </xf>
    <xf numFmtId="0" fontId="24" fillId="32" borderId="27" xfId="2" applyFont="1" applyFill="1" applyBorder="1" applyAlignment="1">
      <alignment horizontal="left" vertical="center" wrapText="1"/>
    </xf>
    <xf numFmtId="0" fontId="3" fillId="32" borderId="57" xfId="2" applyFont="1" applyFill="1" applyBorder="1" applyAlignment="1">
      <alignment horizontal="center" vertical="center" wrapText="1"/>
    </xf>
    <xf numFmtId="0" fontId="3" fillId="32" borderId="56" xfId="2" applyFont="1" applyFill="1" applyBorder="1" applyAlignment="1">
      <alignment horizontal="center" vertical="center" wrapText="1"/>
    </xf>
    <xf numFmtId="0" fontId="7" fillId="32" borderId="1" xfId="2" applyFont="1" applyFill="1" applyBorder="1" applyAlignment="1">
      <alignment horizontal="left" vertical="center" wrapText="1"/>
    </xf>
    <xf numFmtId="0" fontId="7" fillId="32" borderId="15" xfId="2" applyFont="1" applyFill="1" applyBorder="1" applyAlignment="1">
      <alignment horizontal="left" vertical="center" wrapText="1"/>
    </xf>
    <xf numFmtId="0" fontId="7" fillId="39" borderId="34" xfId="2" applyFill="1" applyBorder="1" applyAlignment="1">
      <alignment horizontal="right" vertical="center" wrapText="1"/>
    </xf>
    <xf numFmtId="0" fontId="7" fillId="39" borderId="27" xfId="2" applyFill="1" applyBorder="1" applyAlignment="1">
      <alignment horizontal="right" vertical="center" wrapText="1"/>
    </xf>
    <xf numFmtId="0" fontId="7" fillId="39" borderId="49" xfId="2" applyFill="1" applyBorder="1" applyAlignment="1">
      <alignment horizontal="right" vertical="center" wrapText="1"/>
    </xf>
    <xf numFmtId="0" fontId="7" fillId="36" borderId="34" xfId="2" applyNumberFormat="1" applyFill="1" applyBorder="1" applyAlignment="1">
      <alignment horizontal="right" vertical="center" wrapText="1"/>
    </xf>
    <xf numFmtId="0" fontId="7" fillId="36" borderId="49" xfId="2" applyNumberFormat="1" applyFill="1" applyBorder="1" applyAlignment="1">
      <alignment horizontal="right" vertical="center" wrapText="1"/>
    </xf>
    <xf numFmtId="0" fontId="7" fillId="36" borderId="34" xfId="2" applyFill="1" applyBorder="1" applyAlignment="1">
      <alignment horizontal="left" vertical="center" wrapText="1"/>
    </xf>
    <xf numFmtId="0" fontId="7" fillId="36" borderId="49" xfId="2" applyFill="1" applyBorder="1" applyAlignment="1">
      <alignment horizontal="left" vertical="center" wrapText="1"/>
    </xf>
    <xf numFmtId="0" fontId="7" fillId="37" borderId="34" xfId="2" applyNumberFormat="1" applyFill="1" applyBorder="1" applyAlignment="1">
      <alignment horizontal="right" vertical="center" wrapText="1"/>
    </xf>
    <xf numFmtId="0" fontId="7" fillId="37" borderId="27" xfId="2" applyNumberFormat="1" applyFill="1" applyBorder="1" applyAlignment="1">
      <alignment horizontal="right" vertical="center" wrapText="1"/>
    </xf>
    <xf numFmtId="0" fontId="7" fillId="37" borderId="49" xfId="2" applyNumberFormat="1" applyFill="1" applyBorder="1" applyAlignment="1">
      <alignment horizontal="right" vertical="center" wrapText="1"/>
    </xf>
    <xf numFmtId="0" fontId="7" fillId="32" borderId="34" xfId="2" applyNumberFormat="1" applyFont="1" applyFill="1" applyBorder="1" applyAlignment="1">
      <alignment horizontal="right" vertical="center" wrapText="1"/>
    </xf>
    <xf numFmtId="0" fontId="7" fillId="32" borderId="27" xfId="2" applyNumberFormat="1" applyFont="1" applyFill="1" applyBorder="1" applyAlignment="1">
      <alignment horizontal="right" vertical="center" wrapText="1"/>
    </xf>
    <xf numFmtId="0" fontId="7" fillId="39" borderId="34" xfId="2" applyFill="1" applyBorder="1" applyAlignment="1">
      <alignment horizontal="left" vertical="center" wrapText="1"/>
    </xf>
    <xf numFmtId="0" fontId="7" fillId="39" borderId="27" xfId="2" applyFill="1" applyBorder="1" applyAlignment="1">
      <alignment horizontal="left" vertical="center" wrapText="1"/>
    </xf>
    <xf numFmtId="0" fontId="7" fillId="39" borderId="49" xfId="2" applyFill="1" applyBorder="1" applyAlignment="1">
      <alignment horizontal="left" vertical="center" wrapText="1"/>
    </xf>
    <xf numFmtId="0" fontId="7" fillId="39" borderId="2" xfId="2" applyFill="1" applyBorder="1" applyAlignment="1">
      <alignment horizontal="left" vertical="center" wrapText="1"/>
    </xf>
    <xf numFmtId="0" fontId="7" fillId="39" borderId="6" xfId="2" applyFill="1" applyBorder="1" applyAlignment="1">
      <alignment horizontal="left" vertical="center" wrapText="1"/>
    </xf>
    <xf numFmtId="0" fontId="7" fillId="39" borderId="12" xfId="2" applyFill="1" applyBorder="1" applyAlignment="1">
      <alignment horizontal="left" vertical="center" wrapText="1"/>
    </xf>
    <xf numFmtId="0" fontId="7" fillId="37" borderId="34" xfId="2" applyFont="1" applyFill="1" applyBorder="1" applyAlignment="1">
      <alignment horizontal="left" vertical="center" wrapText="1"/>
    </xf>
    <xf numFmtId="0" fontId="7" fillId="37" borderId="49" xfId="2" applyFont="1" applyFill="1" applyBorder="1" applyAlignment="1">
      <alignment horizontal="left" vertical="center" wrapText="1"/>
    </xf>
    <xf numFmtId="0" fontId="7" fillId="32" borderId="13" xfId="2" applyNumberFormat="1" applyFont="1" applyFill="1" applyBorder="1" applyAlignment="1">
      <alignment horizontal="right" vertical="center" wrapText="1"/>
    </xf>
    <xf numFmtId="0" fontId="7" fillId="37" borderId="34" xfId="2" applyNumberFormat="1" applyFont="1" applyFill="1" applyBorder="1" applyAlignment="1">
      <alignment horizontal="right" vertical="center" wrapText="1"/>
    </xf>
    <xf numFmtId="0" fontId="7" fillId="37" borderId="27" xfId="2" applyNumberFormat="1" applyFont="1" applyFill="1" applyBorder="1" applyAlignment="1">
      <alignment horizontal="right" vertical="center" wrapText="1"/>
    </xf>
    <xf numFmtId="0" fontId="7" fillId="39" borderId="38" xfId="2" applyFill="1" applyBorder="1" applyAlignment="1">
      <alignment horizontal="left" vertical="center" wrapText="1"/>
    </xf>
    <xf numFmtId="0" fontId="7" fillId="39" borderId="55" xfId="2" applyFill="1" applyBorder="1" applyAlignment="1">
      <alignment horizontal="left" vertical="center" wrapText="1"/>
    </xf>
    <xf numFmtId="0" fontId="24" fillId="37" borderId="33" xfId="2" applyFont="1" applyFill="1" applyBorder="1" applyAlignment="1">
      <alignment horizontal="left" vertical="center" wrapText="1"/>
    </xf>
    <xf numFmtId="0" fontId="24" fillId="37" borderId="24" xfId="2" applyFont="1" applyFill="1" applyBorder="1" applyAlignment="1">
      <alignment horizontal="left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55" xfId="2" applyFont="1" applyFill="1" applyBorder="1" applyAlignment="1">
      <alignment horizontal="center" vertical="center" wrapText="1"/>
    </xf>
    <xf numFmtId="0" fontId="7" fillId="2" borderId="34" xfId="2" applyFill="1" applyBorder="1" applyAlignment="1">
      <alignment vertical="center" wrapText="1"/>
    </xf>
    <xf numFmtId="0" fontId="7" fillId="2" borderId="49" xfId="2" applyFill="1" applyBorder="1" applyAlignment="1">
      <alignment vertical="center" wrapText="1"/>
    </xf>
    <xf numFmtId="0" fontId="3" fillId="30" borderId="33" xfId="2" applyFont="1" applyFill="1" applyBorder="1" applyAlignment="1">
      <alignment horizontal="left" vertical="center" wrapText="1"/>
    </xf>
    <xf numFmtId="0" fontId="3" fillId="30" borderId="22" xfId="2" applyFont="1" applyFill="1" applyBorder="1" applyAlignment="1">
      <alignment horizontal="left" vertical="center" wrapText="1"/>
    </xf>
    <xf numFmtId="0" fontId="3" fillId="30" borderId="24" xfId="2" applyFont="1" applyFill="1" applyBorder="1" applyAlignment="1">
      <alignment horizontal="left" vertical="center" wrapText="1"/>
    </xf>
    <xf numFmtId="0" fontId="3" fillId="30" borderId="44" xfId="2" applyFont="1" applyFill="1" applyBorder="1" applyAlignment="1">
      <alignment horizontal="left" vertical="center" wrapText="1"/>
    </xf>
    <xf numFmtId="0" fontId="3" fillId="30" borderId="43" xfId="2" applyFont="1" applyFill="1" applyBorder="1" applyAlignment="1">
      <alignment horizontal="left" vertical="center" wrapText="1"/>
    </xf>
    <xf numFmtId="0" fontId="3" fillId="30" borderId="0" xfId="2" applyFont="1" applyFill="1" applyBorder="1" applyAlignment="1">
      <alignment horizontal="left" vertical="center" wrapText="1"/>
    </xf>
    <xf numFmtId="0" fontId="3" fillId="30" borderId="50" xfId="2" applyFont="1" applyFill="1" applyBorder="1" applyAlignment="1">
      <alignment horizontal="left" vertical="center" wrapText="1"/>
    </xf>
    <xf numFmtId="0" fontId="7" fillId="39" borderId="44" xfId="2" applyFont="1" applyFill="1" applyBorder="1" applyAlignment="1">
      <alignment horizontal="left" vertical="center" wrapText="1"/>
    </xf>
    <xf numFmtId="0" fontId="7" fillId="39" borderId="43" xfId="2" applyFont="1" applyFill="1" applyBorder="1" applyAlignment="1">
      <alignment horizontal="left" vertical="center" wrapText="1"/>
    </xf>
    <xf numFmtId="0" fontId="7" fillId="39" borderId="0" xfId="2" applyFont="1" applyFill="1" applyBorder="1" applyAlignment="1">
      <alignment horizontal="left" vertical="center" wrapText="1"/>
    </xf>
    <xf numFmtId="0" fontId="7" fillId="39" borderId="50" xfId="2" applyFont="1" applyFill="1" applyBorder="1" applyAlignment="1">
      <alignment horizontal="left" vertical="center" wrapText="1"/>
    </xf>
    <xf numFmtId="0" fontId="3" fillId="39" borderId="33" xfId="2" applyFont="1" applyFill="1" applyBorder="1" applyAlignment="1">
      <alignment horizontal="left" vertical="center" wrapText="1"/>
    </xf>
    <xf numFmtId="0" fontId="3" fillId="39" borderId="22" xfId="2" applyFont="1" applyFill="1" applyBorder="1" applyAlignment="1">
      <alignment horizontal="left" vertical="center" wrapText="1"/>
    </xf>
    <xf numFmtId="0" fontId="3" fillId="39" borderId="24" xfId="2" applyFont="1" applyFill="1" applyBorder="1" applyAlignment="1">
      <alignment horizontal="left" vertical="center" wrapText="1"/>
    </xf>
    <xf numFmtId="0" fontId="7" fillId="37" borderId="44" xfId="2" applyFont="1" applyFill="1" applyBorder="1" applyAlignment="1">
      <alignment horizontal="left" vertical="center" wrapText="1"/>
    </xf>
    <xf numFmtId="0" fontId="7" fillId="37" borderId="43" xfId="2" applyFont="1" applyFill="1" applyBorder="1" applyAlignment="1">
      <alignment horizontal="left" vertical="center" wrapText="1"/>
    </xf>
    <xf numFmtId="0" fontId="7" fillId="37" borderId="50" xfId="2" applyFont="1" applyFill="1" applyBorder="1" applyAlignment="1">
      <alignment horizontal="left" vertical="center" wrapText="1"/>
    </xf>
    <xf numFmtId="0" fontId="3" fillId="37" borderId="33" xfId="2" applyFont="1" applyFill="1" applyBorder="1" applyAlignment="1">
      <alignment horizontal="left" vertical="center" wrapText="1"/>
    </xf>
    <xf numFmtId="0" fontId="3" fillId="37" borderId="22" xfId="2" applyFont="1" applyFill="1" applyBorder="1" applyAlignment="1">
      <alignment horizontal="left" vertical="center" wrapText="1"/>
    </xf>
    <xf numFmtId="0" fontId="3" fillId="37" borderId="24" xfId="2" applyFont="1" applyFill="1" applyBorder="1" applyAlignment="1">
      <alignment horizontal="left" vertical="center" wrapText="1"/>
    </xf>
    <xf numFmtId="0" fontId="3" fillId="36" borderId="33" xfId="2" applyFont="1" applyFill="1" applyBorder="1" applyAlignment="1">
      <alignment horizontal="left" vertical="center" wrapText="1"/>
    </xf>
    <xf numFmtId="0" fontId="3" fillId="36" borderId="24" xfId="2" applyFont="1" applyFill="1" applyBorder="1" applyAlignment="1">
      <alignment horizontal="left" vertical="center" wrapText="1"/>
    </xf>
    <xf numFmtId="0" fontId="3" fillId="32" borderId="33" xfId="2" applyFont="1" applyFill="1" applyBorder="1" applyAlignment="1">
      <alignment vertical="center" wrapText="1"/>
    </xf>
    <xf numFmtId="0" fontId="3" fillId="32" borderId="22" xfId="2" applyFont="1" applyFill="1" applyBorder="1" applyAlignment="1">
      <alignment vertical="center" wrapText="1"/>
    </xf>
    <xf numFmtId="0" fontId="3" fillId="32" borderId="24" xfId="2" applyFont="1" applyFill="1" applyBorder="1" applyAlignment="1">
      <alignment vertical="center" wrapText="1"/>
    </xf>
    <xf numFmtId="0" fontId="7" fillId="32" borderId="44" xfId="2" applyFont="1" applyFill="1" applyBorder="1" applyAlignment="1">
      <alignment vertical="center" wrapText="1"/>
    </xf>
    <xf numFmtId="0" fontId="7" fillId="32" borderId="0" xfId="2" applyFont="1" applyFill="1" applyBorder="1" applyAlignment="1">
      <alignment vertical="center" wrapText="1"/>
    </xf>
    <xf numFmtId="0" fontId="7" fillId="32" borderId="43" xfId="2" applyFont="1" applyFill="1" applyBorder="1" applyAlignment="1">
      <alignment vertical="center" wrapText="1"/>
    </xf>
    <xf numFmtId="0" fontId="7" fillId="32" borderId="50" xfId="2" applyFont="1" applyFill="1" applyBorder="1" applyAlignment="1">
      <alignment vertical="center" wrapText="1"/>
    </xf>
    <xf numFmtId="0" fontId="3" fillId="34" borderId="33" xfId="2" applyFont="1" applyFill="1" applyBorder="1" applyAlignment="1">
      <alignment vertical="center" wrapText="1"/>
    </xf>
    <xf numFmtId="0" fontId="3" fillId="34" borderId="22" xfId="2" applyFont="1" applyFill="1" applyBorder="1" applyAlignment="1">
      <alignment vertical="center" wrapText="1"/>
    </xf>
    <xf numFmtId="0" fontId="3" fillId="34" borderId="24" xfId="2" applyFont="1" applyFill="1" applyBorder="1" applyAlignment="1">
      <alignment vertical="center" wrapText="1"/>
    </xf>
    <xf numFmtId="0" fontId="7" fillId="34" borderId="44" xfId="2" applyFont="1" applyFill="1" applyBorder="1" applyAlignment="1">
      <alignment vertical="center" wrapText="1"/>
    </xf>
    <xf numFmtId="0" fontId="7" fillId="34" borderId="43" xfId="2" applyFont="1" applyFill="1" applyBorder="1" applyAlignment="1">
      <alignment vertical="center" wrapText="1"/>
    </xf>
    <xf numFmtId="0" fontId="7" fillId="34" borderId="50" xfId="2" applyFont="1" applyFill="1" applyBorder="1" applyAlignment="1">
      <alignment vertical="center" wrapText="1"/>
    </xf>
    <xf numFmtId="0" fontId="7" fillId="39" borderId="32" xfId="2" applyFill="1" applyBorder="1" applyAlignment="1">
      <alignment horizontal="left" vertical="center" wrapText="1"/>
    </xf>
    <xf numFmtId="0" fontId="7" fillId="39" borderId="37" xfId="2" applyFill="1" applyBorder="1" applyAlignment="1">
      <alignment horizontal="left" vertical="center" wrapText="1"/>
    </xf>
    <xf numFmtId="0" fontId="7" fillId="39" borderId="51" xfId="2" applyFill="1" applyBorder="1" applyAlignment="1">
      <alignment horizontal="left" vertical="center" wrapText="1"/>
    </xf>
    <xf numFmtId="0" fontId="7" fillId="2" borderId="34" xfId="2" applyFill="1" applyBorder="1" applyAlignment="1">
      <alignment horizontal="center" vertical="center" wrapText="1"/>
    </xf>
    <xf numFmtId="0" fontId="7" fillId="2" borderId="49" xfId="2" applyFill="1" applyBorder="1" applyAlignment="1">
      <alignment horizontal="center" vertical="center" wrapText="1"/>
    </xf>
    <xf numFmtId="0" fontId="7" fillId="2" borderId="34" xfId="2" applyFill="1" applyBorder="1" applyAlignment="1">
      <alignment horizontal="right" vertical="center" wrapText="1"/>
    </xf>
    <xf numFmtId="0" fontId="7" fillId="2" borderId="49" xfId="2" applyFill="1" applyBorder="1" applyAlignment="1">
      <alignment horizontal="right" vertical="center" wrapText="1"/>
    </xf>
    <xf numFmtId="0" fontId="3" fillId="2" borderId="33" xfId="2" applyFont="1" applyFill="1" applyBorder="1" applyAlignment="1">
      <alignment horizontal="left" vertical="center" wrapText="1"/>
    </xf>
    <xf numFmtId="0" fontId="3" fillId="2" borderId="22" xfId="2" applyFont="1" applyFill="1" applyBorder="1" applyAlignment="1">
      <alignment horizontal="left" vertical="center" wrapText="1"/>
    </xf>
    <xf numFmtId="0" fontId="3" fillId="2" borderId="24" xfId="2" applyFont="1" applyFill="1" applyBorder="1" applyAlignment="1">
      <alignment horizontal="left" vertical="center" wrapText="1"/>
    </xf>
    <xf numFmtId="0" fontId="3" fillId="2" borderId="34" xfId="2" applyFont="1" applyFill="1" applyBorder="1" applyAlignment="1">
      <alignment horizontal="left" vertical="center" wrapText="1"/>
    </xf>
    <xf numFmtId="0" fontId="3" fillId="2" borderId="27" xfId="2" applyFont="1" applyFill="1" applyBorder="1" applyAlignment="1">
      <alignment horizontal="left" vertical="center" wrapText="1"/>
    </xf>
    <xf numFmtId="0" fontId="3" fillId="2" borderId="49" xfId="2" applyFont="1" applyFill="1" applyBorder="1" applyAlignment="1">
      <alignment horizontal="left" vertical="center" wrapText="1"/>
    </xf>
    <xf numFmtId="0" fontId="7" fillId="39" borderId="3" xfId="2" applyFill="1" applyBorder="1" applyAlignment="1">
      <alignment horizontal="right" vertical="center" wrapText="1"/>
    </xf>
    <xf numFmtId="0" fontId="7" fillId="39" borderId="7" xfId="2" applyFill="1" applyBorder="1" applyAlignment="1">
      <alignment horizontal="right" vertical="center" wrapText="1"/>
    </xf>
    <xf numFmtId="0" fontId="7" fillId="39" borderId="13" xfId="2" applyFill="1" applyBorder="1" applyAlignment="1">
      <alignment horizontal="right" vertical="center" wrapText="1"/>
    </xf>
    <xf numFmtId="0" fontId="7" fillId="39" borderId="33" xfId="2" applyFont="1" applyFill="1" applyBorder="1" applyAlignment="1">
      <alignment horizontal="center" vertical="center" wrapText="1"/>
    </xf>
    <xf numFmtId="0" fontId="7" fillId="39" borderId="22" xfId="2" applyFont="1" applyFill="1" applyBorder="1" applyAlignment="1">
      <alignment horizontal="center" vertical="center" wrapText="1"/>
    </xf>
    <xf numFmtId="0" fontId="7" fillId="39" borderId="24" xfId="2" applyFont="1" applyFill="1" applyBorder="1" applyAlignment="1">
      <alignment horizontal="center" vertical="center" wrapText="1"/>
    </xf>
    <xf numFmtId="0" fontId="7" fillId="39" borderId="16" xfId="2" applyFill="1" applyBorder="1" applyAlignment="1">
      <alignment horizontal="left" vertical="center" wrapText="1"/>
    </xf>
    <xf numFmtId="0" fontId="7" fillId="39" borderId="17" xfId="2" applyFill="1" applyBorder="1" applyAlignment="1">
      <alignment horizontal="right" vertical="center" wrapText="1"/>
    </xf>
    <xf numFmtId="0" fontId="3" fillId="37" borderId="32" xfId="2" applyFont="1" applyFill="1" applyBorder="1" applyAlignment="1">
      <alignment horizontal="center" vertical="center" wrapText="1"/>
    </xf>
    <xf numFmtId="0" fontId="3" fillId="37" borderId="51" xfId="2" applyFont="1" applyFill="1" applyBorder="1" applyAlignment="1">
      <alignment horizontal="center" vertical="center" wrapText="1"/>
    </xf>
    <xf numFmtId="0" fontId="7" fillId="39" borderId="33" xfId="2" applyFont="1" applyFill="1" applyBorder="1" applyAlignment="1">
      <alignment horizontal="left" vertical="center" wrapText="1"/>
    </xf>
    <xf numFmtId="0" fontId="7" fillId="39" borderId="24" xfId="2" applyFont="1" applyFill="1" applyBorder="1" applyAlignment="1">
      <alignment horizontal="left" vertical="center" wrapText="1"/>
    </xf>
    <xf numFmtId="0" fontId="7" fillId="4" borderId="13" xfId="2" applyFill="1" applyBorder="1" applyAlignment="1">
      <alignment horizontal="center" vertical="center" wrapText="1"/>
    </xf>
    <xf numFmtId="0" fontId="7" fillId="40" borderId="34" xfId="2" applyFont="1" applyFill="1" applyBorder="1" applyAlignment="1">
      <alignment horizontal="left" vertical="center" wrapText="1"/>
    </xf>
    <xf numFmtId="0" fontId="7" fillId="40" borderId="49" xfId="2" applyFont="1" applyFill="1" applyBorder="1" applyAlignment="1">
      <alignment horizontal="left" vertical="center" wrapText="1"/>
    </xf>
    <xf numFmtId="0" fontId="7" fillId="5" borderId="13" xfId="2" applyFont="1" applyFill="1" applyBorder="1" applyAlignment="1">
      <alignment horizontal="left" vertical="center" wrapText="1"/>
    </xf>
    <xf numFmtId="0" fontId="7" fillId="5" borderId="21" xfId="2" applyFont="1" applyFill="1" applyBorder="1" applyAlignment="1">
      <alignment horizontal="left" vertical="center" wrapText="1"/>
    </xf>
    <xf numFmtId="0" fontId="7" fillId="5" borderId="49" xfId="2" applyFont="1" applyFill="1" applyBorder="1" applyAlignment="1">
      <alignment horizontal="left" vertical="center" wrapText="1"/>
    </xf>
    <xf numFmtId="0" fontId="31" fillId="26" borderId="1" xfId="2" applyFont="1" applyFill="1" applyBorder="1" applyAlignment="1">
      <alignment horizontal="left" vertical="center" wrapText="1"/>
    </xf>
    <xf numFmtId="0" fontId="31" fillId="26" borderId="5" xfId="2" applyFont="1" applyFill="1" applyBorder="1" applyAlignment="1">
      <alignment horizontal="left" vertical="center" wrapText="1"/>
    </xf>
    <xf numFmtId="0" fontId="31" fillId="26" borderId="15" xfId="2" applyFont="1" applyFill="1" applyBorder="1" applyAlignment="1">
      <alignment horizontal="left" vertical="center" wrapText="1"/>
    </xf>
    <xf numFmtId="0" fontId="7" fillId="5" borderId="6" xfId="2" applyFont="1" applyFill="1" applyBorder="1" applyAlignment="1">
      <alignment horizontal="left" vertical="center" wrapText="1"/>
    </xf>
    <xf numFmtId="0" fontId="7" fillId="5" borderId="12" xfId="2" applyFont="1" applyFill="1" applyBorder="1" applyAlignment="1">
      <alignment horizontal="left" vertical="center" wrapText="1"/>
    </xf>
    <xf numFmtId="0" fontId="3" fillId="5" borderId="23" xfId="2" applyFont="1" applyFill="1" applyBorder="1" applyAlignment="1">
      <alignment horizontal="left" vertical="center" wrapText="1"/>
    </xf>
    <xf numFmtId="0" fontId="3" fillId="5" borderId="55" xfId="2" applyFont="1" applyFill="1" applyBorder="1" applyAlignment="1">
      <alignment horizontal="left" vertical="center" wrapText="1"/>
    </xf>
    <xf numFmtId="0" fontId="7" fillId="40" borderId="11" xfId="2" applyFont="1" applyFill="1" applyBorder="1" applyAlignment="1">
      <alignment horizontal="left" vertical="center" wrapText="1"/>
    </xf>
    <xf numFmtId="0" fontId="7" fillId="40" borderId="24" xfId="2" applyFont="1" applyFill="1" applyBorder="1" applyAlignment="1">
      <alignment horizontal="left" vertical="center" wrapText="1"/>
    </xf>
    <xf numFmtId="0" fontId="7" fillId="40" borderId="13" xfId="2" applyFont="1" applyFill="1" applyBorder="1" applyAlignment="1">
      <alignment horizontal="left" vertical="center" wrapText="1"/>
    </xf>
    <xf numFmtId="0" fontId="7" fillId="40" borderId="27" xfId="2" applyFont="1" applyFill="1" applyBorder="1" applyAlignment="1">
      <alignment horizontal="left" vertical="center" wrapText="1"/>
    </xf>
    <xf numFmtId="0" fontId="3" fillId="40" borderId="33" xfId="2" applyFont="1" applyFill="1" applyBorder="1" applyAlignment="1">
      <alignment vertical="center" wrapText="1"/>
    </xf>
    <xf numFmtId="0" fontId="3" fillId="40" borderId="22" xfId="2" applyFont="1" applyFill="1" applyBorder="1" applyAlignment="1">
      <alignment vertical="center" wrapText="1"/>
    </xf>
    <xf numFmtId="0" fontId="3" fillId="40" borderId="24" xfId="2" applyFont="1" applyFill="1" applyBorder="1" applyAlignment="1">
      <alignment vertical="center" wrapText="1"/>
    </xf>
    <xf numFmtId="0" fontId="7" fillId="40" borderId="67" xfId="2" applyFont="1" applyFill="1" applyBorder="1" applyAlignment="1">
      <alignment vertical="center" wrapText="1"/>
    </xf>
    <xf numFmtId="0" fontId="7" fillId="40" borderId="0" xfId="2" applyFont="1" applyFill="1" applyBorder="1" applyAlignment="1">
      <alignment vertical="center" wrapText="1"/>
    </xf>
    <xf numFmtId="0" fontId="7" fillId="40" borderId="52" xfId="2" applyFont="1" applyFill="1" applyBorder="1" applyAlignment="1">
      <alignment vertical="center" wrapText="1"/>
    </xf>
    <xf numFmtId="0" fontId="31" fillId="40" borderId="33" xfId="2" applyFont="1" applyFill="1" applyBorder="1" applyAlignment="1">
      <alignment horizontal="left" vertical="center" wrapText="1"/>
    </xf>
    <xf numFmtId="0" fontId="31" fillId="40" borderId="22" xfId="2" applyFont="1" applyFill="1" applyBorder="1" applyAlignment="1">
      <alignment horizontal="left" vertical="center" wrapText="1"/>
    </xf>
    <xf numFmtId="0" fontId="31" fillId="40" borderId="24" xfId="2" applyFont="1" applyFill="1" applyBorder="1" applyAlignment="1">
      <alignment horizontal="left" vertical="center" wrapText="1"/>
    </xf>
    <xf numFmtId="0" fontId="7" fillId="5" borderId="20" xfId="2" applyFont="1" applyFill="1" applyBorder="1" applyAlignment="1">
      <alignment horizontal="left" vertical="center" wrapText="1"/>
    </xf>
    <xf numFmtId="0" fontId="7" fillId="40" borderId="33" xfId="2" applyFont="1" applyFill="1" applyBorder="1" applyAlignment="1">
      <alignment horizontal="left" vertical="center" wrapText="1"/>
    </xf>
    <xf numFmtId="0" fontId="3" fillId="5" borderId="33" xfId="2" applyFont="1" applyFill="1" applyBorder="1" applyAlignment="1">
      <alignment horizontal="left" vertical="center" wrapText="1"/>
    </xf>
    <xf numFmtId="0" fontId="3" fillId="5" borderId="22" xfId="2" applyFont="1" applyFill="1" applyBorder="1" applyAlignment="1">
      <alignment horizontal="left" vertical="center" wrapText="1"/>
    </xf>
    <xf numFmtId="0" fontId="3" fillId="5" borderId="24" xfId="2" applyFont="1" applyFill="1" applyBorder="1" applyAlignment="1">
      <alignment horizontal="left" vertical="center" wrapText="1"/>
    </xf>
    <xf numFmtId="0" fontId="7" fillId="5" borderId="38" xfId="2" applyFont="1" applyFill="1" applyBorder="1" applyAlignment="1">
      <alignment horizontal="left" vertical="center" wrapText="1"/>
    </xf>
    <xf numFmtId="0" fontId="7" fillId="5" borderId="23" xfId="2" applyFont="1" applyFill="1" applyBorder="1" applyAlignment="1">
      <alignment horizontal="left" vertical="center" wrapText="1"/>
    </xf>
    <xf numFmtId="0" fontId="7" fillId="5" borderId="55" xfId="2" applyFont="1" applyFill="1" applyBorder="1" applyAlignment="1">
      <alignment horizontal="left" vertical="center" wrapText="1"/>
    </xf>
    <xf numFmtId="0" fontId="31" fillId="40" borderId="32" xfId="2" applyFont="1" applyFill="1" applyBorder="1" applyAlignment="1">
      <alignment horizontal="left" vertical="center" wrapText="1"/>
    </xf>
    <xf numFmtId="0" fontId="31" fillId="40" borderId="37" xfId="2" applyFont="1" applyFill="1" applyBorder="1" applyAlignment="1">
      <alignment horizontal="left" vertical="center" wrapText="1"/>
    </xf>
    <xf numFmtId="0" fontId="7" fillId="5" borderId="7" xfId="2" applyFont="1" applyFill="1" applyBorder="1" applyAlignment="1">
      <alignment horizontal="left" vertical="center" wrapText="1"/>
    </xf>
    <xf numFmtId="165" fontId="7" fillId="26" borderId="63" xfId="2" applyNumberFormat="1" applyFont="1" applyFill="1" applyBorder="1" applyAlignment="1">
      <alignment horizontal="right" vertical="center"/>
    </xf>
    <xf numFmtId="165" fontId="7" fillId="26" borderId="54" xfId="2" applyNumberFormat="1" applyFont="1" applyFill="1" applyBorder="1" applyAlignment="1">
      <alignment horizontal="right" vertical="center"/>
    </xf>
    <xf numFmtId="0" fontId="3" fillId="26" borderId="33" xfId="2" applyFont="1" applyFill="1" applyBorder="1" applyAlignment="1">
      <alignment horizontal="left" vertical="center" wrapText="1"/>
    </xf>
    <xf numFmtId="0" fontId="3" fillId="26" borderId="22" xfId="2" applyFont="1" applyFill="1" applyBorder="1" applyAlignment="1">
      <alignment horizontal="left" vertical="center" wrapText="1"/>
    </xf>
    <xf numFmtId="0" fontId="3" fillId="26" borderId="24" xfId="2" applyFont="1" applyFill="1" applyBorder="1" applyAlignment="1">
      <alignment horizontal="left" vertical="center" wrapText="1"/>
    </xf>
    <xf numFmtId="0" fontId="3" fillId="26" borderId="44" xfId="2" applyFont="1" applyFill="1" applyBorder="1" applyAlignment="1">
      <alignment horizontal="left" vertical="center" wrapText="1"/>
    </xf>
    <xf numFmtId="0" fontId="3" fillId="26" borderId="43" xfId="2" applyFont="1" applyFill="1" applyBorder="1" applyAlignment="1">
      <alignment horizontal="left" vertical="center" wrapText="1"/>
    </xf>
    <xf numFmtId="0" fontId="3" fillId="26" borderId="50" xfId="2" applyFont="1" applyFill="1" applyBorder="1" applyAlignment="1">
      <alignment horizontal="left" vertical="center" wrapText="1"/>
    </xf>
    <xf numFmtId="0" fontId="7" fillId="26" borderId="34" xfId="2" applyFill="1" applyBorder="1" applyAlignment="1">
      <alignment horizontal="right" vertical="center" wrapText="1"/>
    </xf>
    <xf numFmtId="0" fontId="7" fillId="26" borderId="49" xfId="2" applyFill="1" applyBorder="1" applyAlignment="1">
      <alignment horizontal="right" vertical="center" wrapText="1"/>
    </xf>
    <xf numFmtId="0" fontId="7" fillId="26" borderId="34" xfId="2" applyFill="1" applyBorder="1" applyAlignment="1">
      <alignment vertical="center" wrapText="1"/>
    </xf>
    <xf numFmtId="0" fontId="7" fillId="26" borderId="49" xfId="2" applyFill="1" applyBorder="1" applyAlignment="1">
      <alignment vertical="center" wrapText="1"/>
    </xf>
    <xf numFmtId="0" fontId="7" fillId="26" borderId="34" xfId="2" applyFont="1" applyFill="1" applyBorder="1" applyAlignment="1">
      <alignment horizontal="right" vertical="center" wrapText="1"/>
    </xf>
    <xf numFmtId="0" fontId="7" fillId="26" borderId="49" xfId="2" applyFont="1" applyFill="1" applyBorder="1" applyAlignment="1">
      <alignment horizontal="right" vertical="center" wrapText="1"/>
    </xf>
    <xf numFmtId="165" fontId="7" fillId="26" borderId="34" xfId="2" applyNumberFormat="1" applyFont="1" applyFill="1" applyBorder="1" applyAlignment="1">
      <alignment horizontal="right" vertical="center"/>
    </xf>
    <xf numFmtId="165" fontId="7" fillId="26" borderId="49" xfId="2" applyNumberFormat="1" applyFont="1" applyFill="1" applyBorder="1" applyAlignment="1">
      <alignment horizontal="right" vertical="center"/>
    </xf>
    <xf numFmtId="0" fontId="7" fillId="26" borderId="33" xfId="2" applyFont="1" applyFill="1" applyBorder="1" applyAlignment="1">
      <alignment horizontal="left" vertical="center" wrapText="1"/>
    </xf>
    <xf numFmtId="0" fontId="7" fillId="26" borderId="22" xfId="2" applyFont="1" applyFill="1" applyBorder="1" applyAlignment="1">
      <alignment horizontal="left" vertical="center" wrapText="1"/>
    </xf>
    <xf numFmtId="0" fontId="7" fillId="26" borderId="24" xfId="2" applyFont="1" applyFill="1" applyBorder="1" applyAlignment="1">
      <alignment horizontal="left" vertical="center" wrapText="1"/>
    </xf>
    <xf numFmtId="0" fontId="7" fillId="26" borderId="34" xfId="2" applyFill="1" applyBorder="1" applyAlignment="1">
      <alignment horizontal="left" vertical="center" wrapText="1"/>
    </xf>
    <xf numFmtId="0" fontId="7" fillId="26" borderId="49" xfId="2" applyFill="1" applyBorder="1" applyAlignment="1">
      <alignment horizontal="left" vertical="center" wrapText="1"/>
    </xf>
    <xf numFmtId="0" fontId="7" fillId="4" borderId="34" xfId="2" applyNumberFormat="1" applyFill="1" applyBorder="1" applyAlignment="1">
      <alignment horizontal="center" vertical="center" wrapText="1"/>
    </xf>
    <xf numFmtId="0" fontId="7" fillId="4" borderId="27" xfId="2" applyNumberFormat="1" applyFill="1" applyBorder="1" applyAlignment="1">
      <alignment horizontal="center" vertical="center" wrapText="1"/>
    </xf>
    <xf numFmtId="0" fontId="7" fillId="4" borderId="49" xfId="2" applyNumberFormat="1" applyFill="1" applyBorder="1" applyAlignment="1">
      <alignment horizontal="center" vertical="center" wrapText="1"/>
    </xf>
    <xf numFmtId="0" fontId="24" fillId="4" borderId="34" xfId="2" applyNumberFormat="1" applyFont="1" applyFill="1" applyBorder="1" applyAlignment="1">
      <alignment horizontal="center" vertical="center" wrapText="1"/>
    </xf>
    <xf numFmtId="0" fontId="24" fillId="4" borderId="27" xfId="2" applyNumberFormat="1" applyFont="1" applyFill="1" applyBorder="1" applyAlignment="1">
      <alignment horizontal="center" vertical="center" wrapText="1"/>
    </xf>
    <xf numFmtId="0" fontId="24" fillId="4" borderId="49" xfId="2" applyNumberFormat="1" applyFont="1" applyFill="1" applyBorder="1" applyAlignment="1">
      <alignment horizontal="center" vertical="center" wrapText="1"/>
    </xf>
    <xf numFmtId="0" fontId="7" fillId="4" borderId="33" xfId="2" applyFill="1" applyBorder="1" applyAlignment="1">
      <alignment horizontal="center" vertical="center" wrapText="1"/>
    </xf>
    <xf numFmtId="0" fontId="7" fillId="4" borderId="22" xfId="2" applyFill="1" applyBorder="1" applyAlignment="1">
      <alignment horizontal="center" vertical="center" wrapText="1"/>
    </xf>
    <xf numFmtId="0" fontId="7" fillId="4" borderId="24" xfId="2" applyFill="1" applyBorder="1" applyAlignment="1">
      <alignment horizontal="center" vertical="center" wrapText="1"/>
    </xf>
    <xf numFmtId="0" fontId="28" fillId="4" borderId="34" xfId="1" applyFont="1" applyFill="1" applyBorder="1" applyAlignment="1">
      <alignment horizontal="center" vertical="center" wrapText="1"/>
    </xf>
    <xf numFmtId="0" fontId="28" fillId="4" borderId="49" xfId="1" applyFont="1" applyFill="1" applyBorder="1" applyAlignment="1">
      <alignment horizontal="center" vertical="center" wrapText="1"/>
    </xf>
    <xf numFmtId="0" fontId="28" fillId="4" borderId="27" xfId="1" applyFont="1" applyFill="1" applyBorder="1" applyAlignment="1">
      <alignment horizontal="center" vertical="center" wrapText="1"/>
    </xf>
    <xf numFmtId="0" fontId="7" fillId="4" borderId="21" xfId="2" applyFill="1" applyBorder="1" applyAlignment="1">
      <alignment horizontal="center" vertical="center" wrapText="1"/>
    </xf>
    <xf numFmtId="0" fontId="7" fillId="18" borderId="34" xfId="2" applyNumberFormat="1" applyFill="1" applyBorder="1" applyAlignment="1">
      <alignment horizontal="center" vertical="center" wrapText="1"/>
    </xf>
    <xf numFmtId="0" fontId="7" fillId="18" borderId="49" xfId="2" applyNumberFormat="1" applyFill="1" applyBorder="1" applyAlignment="1">
      <alignment horizontal="center" vertical="center" wrapText="1"/>
    </xf>
    <xf numFmtId="0" fontId="7" fillId="18" borderId="44" xfId="2" applyFill="1" applyBorder="1" applyAlignment="1">
      <alignment horizontal="left" vertical="center" wrapText="1"/>
    </xf>
    <xf numFmtId="0" fontId="7" fillId="18" borderId="50" xfId="2" applyFill="1" applyBorder="1" applyAlignment="1">
      <alignment horizontal="left" vertical="center" wrapText="1"/>
    </xf>
    <xf numFmtId="0" fontId="7" fillId="18" borderId="43" xfId="2" applyFill="1" applyBorder="1" applyAlignment="1">
      <alignment horizontal="left" vertical="center" wrapText="1"/>
    </xf>
    <xf numFmtId="0" fontId="24" fillId="18" borderId="34" xfId="2" applyNumberFormat="1" applyFont="1" applyFill="1" applyBorder="1" applyAlignment="1">
      <alignment horizontal="center" vertical="center" wrapText="1"/>
    </xf>
    <xf numFmtId="0" fontId="24" fillId="18" borderId="27" xfId="2" applyNumberFormat="1" applyFont="1" applyFill="1" applyBorder="1" applyAlignment="1">
      <alignment horizontal="center" vertical="center" wrapText="1"/>
    </xf>
    <xf numFmtId="0" fontId="24" fillId="18" borderId="49" xfId="2" applyNumberFormat="1" applyFont="1" applyFill="1" applyBorder="1" applyAlignment="1">
      <alignment horizontal="center" vertical="center" wrapText="1"/>
    </xf>
    <xf numFmtId="0" fontId="7" fillId="18" borderId="33" xfId="2" applyFont="1" applyFill="1" applyBorder="1" applyAlignment="1">
      <alignment horizontal="left" vertical="center" wrapText="1"/>
    </xf>
    <xf numFmtId="0" fontId="7" fillId="18" borderId="24" xfId="2" applyFont="1" applyFill="1" applyBorder="1" applyAlignment="1">
      <alignment horizontal="left" vertical="center" wrapText="1"/>
    </xf>
    <xf numFmtId="0" fontId="7" fillId="21" borderId="13" xfId="2" applyFill="1" applyBorder="1" applyAlignment="1">
      <alignment horizontal="left" vertical="center" wrapText="1"/>
    </xf>
    <xf numFmtId="0" fontId="7" fillId="21" borderId="21" xfId="2" applyFill="1" applyBorder="1" applyAlignment="1">
      <alignment horizontal="left" vertical="center" wrapText="1"/>
    </xf>
    <xf numFmtId="0" fontId="7" fillId="4" borderId="34" xfId="2" applyFill="1" applyBorder="1" applyAlignment="1">
      <alignment horizontal="left" vertical="center" wrapText="1"/>
    </xf>
    <xf numFmtId="0" fontId="7" fillId="4" borderId="27" xfId="2" applyFill="1" applyBorder="1" applyAlignment="1">
      <alignment horizontal="left" vertical="center" wrapText="1"/>
    </xf>
    <xf numFmtId="0" fontId="7" fillId="4" borderId="49" xfId="2" applyFill="1" applyBorder="1" applyAlignment="1">
      <alignment horizontal="left" vertical="center" wrapText="1"/>
    </xf>
    <xf numFmtId="0" fontId="7" fillId="18" borderId="27" xfId="2" applyNumberFormat="1" applyFill="1" applyBorder="1" applyAlignment="1">
      <alignment horizontal="center" vertical="center" wrapText="1"/>
    </xf>
    <xf numFmtId="0" fontId="7" fillId="18" borderId="22" xfId="2" applyFont="1" applyFill="1" applyBorder="1" applyAlignment="1">
      <alignment horizontal="left" vertical="center" wrapText="1"/>
    </xf>
    <xf numFmtId="0" fontId="7" fillId="18" borderId="38" xfId="2" applyFill="1" applyBorder="1" applyAlignment="1">
      <alignment horizontal="left" vertical="center" wrapText="1"/>
    </xf>
    <xf numFmtId="0" fontId="7" fillId="18" borderId="23" xfId="2" applyFill="1" applyBorder="1" applyAlignment="1">
      <alignment horizontal="left" vertical="center" wrapText="1"/>
    </xf>
    <xf numFmtId="0" fontId="7" fillId="18" borderId="55" xfId="2" applyFill="1" applyBorder="1" applyAlignment="1">
      <alignment horizontal="left" vertical="center" wrapText="1"/>
    </xf>
    <xf numFmtId="0" fontId="24" fillId="4" borderId="34" xfId="2" applyFont="1" applyFill="1" applyBorder="1" applyAlignment="1">
      <alignment horizontal="center" vertical="center" wrapText="1"/>
    </xf>
    <xf numFmtId="0" fontId="24" fillId="4" borderId="27" xfId="2" applyFont="1" applyFill="1" applyBorder="1" applyAlignment="1">
      <alignment horizontal="center" vertical="center" wrapText="1"/>
    </xf>
    <xf numFmtId="0" fontId="24" fillId="4" borderId="49" xfId="2" applyFont="1" applyFill="1" applyBorder="1" applyAlignment="1">
      <alignment horizontal="center" vertical="center" wrapText="1"/>
    </xf>
    <xf numFmtId="0" fontId="24" fillId="18" borderId="34" xfId="2" applyNumberFormat="1" applyFont="1" applyFill="1" applyBorder="1" applyAlignment="1">
      <alignment horizontal="right" vertical="center" wrapText="1"/>
    </xf>
    <xf numFmtId="0" fontId="24" fillId="18" borderId="27" xfId="2" applyNumberFormat="1" applyFont="1" applyFill="1" applyBorder="1" applyAlignment="1">
      <alignment horizontal="right" vertical="center" wrapText="1"/>
    </xf>
    <xf numFmtId="0" fontId="24" fillId="18" borderId="49" xfId="2" applyNumberFormat="1" applyFont="1" applyFill="1" applyBorder="1" applyAlignment="1">
      <alignment horizontal="right" vertical="center" wrapText="1"/>
    </xf>
    <xf numFmtId="0" fontId="24" fillId="18" borderId="33" xfId="2" applyFont="1" applyFill="1" applyBorder="1" applyAlignment="1">
      <alignment horizontal="left" vertical="center" wrapText="1"/>
    </xf>
    <xf numFmtId="0" fontId="24" fillId="18" borderId="22" xfId="2" applyFont="1" applyFill="1" applyBorder="1" applyAlignment="1">
      <alignment horizontal="left" vertical="center" wrapText="1"/>
    </xf>
    <xf numFmtId="0" fontId="24" fillId="18" borderId="24" xfId="2" applyFont="1" applyFill="1" applyBorder="1" applyAlignment="1">
      <alignment horizontal="left" vertical="center" wrapText="1"/>
    </xf>
    <xf numFmtId="0" fontId="7" fillId="21" borderId="13" xfId="2" applyFill="1" applyBorder="1" applyAlignment="1">
      <alignment horizontal="right" vertical="center" wrapText="1"/>
    </xf>
    <xf numFmtId="0" fontId="7" fillId="21" borderId="21" xfId="2" applyFill="1" applyBorder="1" applyAlignment="1">
      <alignment horizontal="right" vertical="center" wrapText="1"/>
    </xf>
    <xf numFmtId="0" fontId="7" fillId="18" borderId="38" xfId="2" applyFont="1" applyFill="1" applyBorder="1" applyAlignment="1">
      <alignment horizontal="left" vertical="center" wrapText="1"/>
    </xf>
    <xf numFmtId="0" fontId="7" fillId="18" borderId="23" xfId="2" applyFont="1" applyFill="1" applyBorder="1" applyAlignment="1">
      <alignment horizontal="left" vertical="center" wrapText="1"/>
    </xf>
    <xf numFmtId="0" fontId="7" fillId="18" borderId="55" xfId="2" applyFont="1" applyFill="1" applyBorder="1" applyAlignment="1">
      <alignment horizontal="left" vertical="center" wrapText="1"/>
    </xf>
    <xf numFmtId="0" fontId="26" fillId="4" borderId="34" xfId="2" applyFont="1" applyFill="1" applyBorder="1" applyAlignment="1">
      <alignment horizontal="center" vertical="center" wrapText="1"/>
    </xf>
    <xf numFmtId="0" fontId="26" fillId="4" borderId="27" xfId="2" applyFont="1" applyFill="1" applyBorder="1" applyAlignment="1">
      <alignment horizontal="center" vertical="center" wrapText="1"/>
    </xf>
    <xf numFmtId="0" fontId="26" fillId="4" borderId="49" xfId="2" applyFont="1" applyFill="1" applyBorder="1" applyAlignment="1">
      <alignment horizontal="center" vertical="center" wrapText="1"/>
    </xf>
    <xf numFmtId="0" fontId="7" fillId="18" borderId="34" xfId="2" applyNumberFormat="1" applyFill="1" applyBorder="1" applyAlignment="1">
      <alignment horizontal="right" vertical="center" wrapText="1"/>
    </xf>
    <xf numFmtId="0" fontId="7" fillId="18" borderId="27" xfId="2" applyNumberFormat="1" applyFill="1" applyBorder="1" applyAlignment="1">
      <alignment horizontal="right" vertical="center" wrapText="1"/>
    </xf>
    <xf numFmtId="0" fontId="7" fillId="18" borderId="49" xfId="2" applyNumberFormat="1" applyFill="1" applyBorder="1" applyAlignment="1">
      <alignment horizontal="right" vertical="center" wrapText="1"/>
    </xf>
    <xf numFmtId="0" fontId="7" fillId="2" borderId="33" xfId="2" applyFill="1" applyBorder="1" applyAlignment="1">
      <alignment horizontal="left" vertical="center" wrapText="1"/>
    </xf>
    <xf numFmtId="0" fontId="7" fillId="2" borderId="22" xfId="2" applyFill="1" applyBorder="1" applyAlignment="1">
      <alignment horizontal="left" vertical="center" wrapText="1"/>
    </xf>
    <xf numFmtId="0" fontId="7" fillId="2" borderId="24" xfId="2" applyFill="1" applyBorder="1" applyAlignment="1">
      <alignment horizontal="left" vertical="center" wrapText="1"/>
    </xf>
    <xf numFmtId="0" fontId="20" fillId="0" borderId="57" xfId="2" applyFont="1" applyFill="1" applyBorder="1" applyAlignment="1">
      <alignment horizontal="left" vertical="center" wrapText="1"/>
    </xf>
    <xf numFmtId="0" fontId="20" fillId="0" borderId="56" xfId="2" applyFont="1" applyFill="1" applyBorder="1" applyAlignment="1">
      <alignment horizontal="left" vertical="center" wrapText="1"/>
    </xf>
    <xf numFmtId="0" fontId="7" fillId="2" borderId="38" xfId="2" applyFont="1" applyFill="1" applyBorder="1" applyAlignment="1">
      <alignment horizontal="left" vertical="center" wrapText="1"/>
    </xf>
    <xf numFmtId="0" fontId="7" fillId="2" borderId="23" xfId="2" applyFont="1" applyFill="1" applyBorder="1" applyAlignment="1">
      <alignment horizontal="left" vertical="center" wrapText="1"/>
    </xf>
    <xf numFmtId="0" fontId="7" fillId="2" borderId="55" xfId="2" applyFont="1" applyFill="1" applyBorder="1" applyAlignment="1">
      <alignment horizontal="left" vertical="center" wrapText="1"/>
    </xf>
    <xf numFmtId="0" fontId="7" fillId="2" borderId="20" xfId="2" applyFont="1" applyFill="1" applyBorder="1" applyAlignment="1">
      <alignment horizontal="left" vertical="center" wrapText="1"/>
    </xf>
    <xf numFmtId="0" fontId="24" fillId="18" borderId="38" xfId="2" applyFont="1" applyFill="1" applyBorder="1" applyAlignment="1">
      <alignment horizontal="left" vertical="center" wrapText="1"/>
    </xf>
    <xf numFmtId="0" fontId="24" fillId="18" borderId="23" xfId="2" applyFont="1" applyFill="1" applyBorder="1" applyAlignment="1">
      <alignment horizontal="left" vertical="center" wrapText="1"/>
    </xf>
    <xf numFmtId="0" fontId="24" fillId="18" borderId="55" xfId="2" applyFont="1" applyFill="1" applyBorder="1" applyAlignment="1">
      <alignment horizontal="left" vertical="center" wrapText="1"/>
    </xf>
    <xf numFmtId="0" fontId="7" fillId="2" borderId="34" xfId="2" applyNumberFormat="1" applyFill="1" applyBorder="1" applyAlignment="1">
      <alignment horizontal="right" vertical="center" wrapText="1"/>
    </xf>
    <xf numFmtId="0" fontId="7" fillId="2" borderId="49" xfId="2" applyNumberFormat="1" applyFill="1" applyBorder="1" applyAlignment="1">
      <alignment horizontal="right" vertical="center" wrapText="1"/>
    </xf>
    <xf numFmtId="0" fontId="7" fillId="2" borderId="27" xfId="2" applyNumberFormat="1" applyFill="1" applyBorder="1" applyAlignment="1">
      <alignment horizontal="right" vertical="center" wrapText="1"/>
    </xf>
    <xf numFmtId="0" fontId="7" fillId="2" borderId="1" xfId="2" applyFill="1" applyBorder="1" applyAlignment="1">
      <alignment horizontal="left" vertical="center" wrapText="1"/>
    </xf>
    <xf numFmtId="0" fontId="7" fillId="2" borderId="5" xfId="2" applyFill="1" applyBorder="1" applyAlignment="1">
      <alignment horizontal="left" vertical="center" wrapText="1"/>
    </xf>
    <xf numFmtId="0" fontId="7" fillId="2" borderId="15" xfId="2" applyFill="1" applyBorder="1" applyAlignment="1">
      <alignment horizontal="left" vertical="center" wrapText="1"/>
    </xf>
    <xf numFmtId="0" fontId="7" fillId="2" borderId="21" xfId="2" applyNumberFormat="1" applyFill="1" applyBorder="1" applyAlignment="1">
      <alignment horizontal="right" vertical="center" wrapText="1"/>
    </xf>
    <xf numFmtId="0" fontId="7" fillId="21" borderId="27" xfId="2" applyFill="1" applyBorder="1" applyAlignment="1">
      <alignment horizontal="right" vertical="center" wrapText="1"/>
    </xf>
    <xf numFmtId="0" fontId="28" fillId="2" borderId="34" xfId="1" applyFont="1" applyFill="1" applyBorder="1" applyAlignment="1">
      <alignment horizontal="left" vertical="center" wrapText="1"/>
    </xf>
    <xf numFmtId="0" fontId="28" fillId="2" borderId="27" xfId="1" applyFont="1" applyFill="1" applyBorder="1" applyAlignment="1">
      <alignment horizontal="left" vertical="center" wrapText="1"/>
    </xf>
    <xf numFmtId="0" fontId="28" fillId="2" borderId="49" xfId="1" applyFont="1" applyFill="1" applyBorder="1" applyAlignment="1">
      <alignment horizontal="left" vertical="center" wrapText="1"/>
    </xf>
    <xf numFmtId="0" fontId="7" fillId="21" borderId="27" xfId="2" applyFill="1" applyBorder="1" applyAlignment="1">
      <alignment horizontal="left" vertical="center" wrapText="1"/>
    </xf>
    <xf numFmtId="0" fontId="3" fillId="18" borderId="33" xfId="2" applyFont="1" applyFill="1" applyBorder="1" applyAlignment="1">
      <alignment horizontal="center" vertical="center" wrapText="1"/>
    </xf>
    <xf numFmtId="0" fontId="3" fillId="18" borderId="22" xfId="2" applyFont="1" applyFill="1" applyBorder="1" applyAlignment="1">
      <alignment horizontal="center" vertical="center" wrapText="1"/>
    </xf>
    <xf numFmtId="0" fontId="3" fillId="18" borderId="24" xfId="2" applyFont="1" applyFill="1" applyBorder="1" applyAlignment="1">
      <alignment horizontal="center" vertical="center" wrapText="1"/>
    </xf>
    <xf numFmtId="0" fontId="7" fillId="18" borderId="63" xfId="2" applyFont="1" applyFill="1" applyBorder="1" applyAlignment="1">
      <alignment horizontal="center" vertical="center" wrapText="1"/>
    </xf>
    <xf numFmtId="0" fontId="7" fillId="18" borderId="62" xfId="2" applyFont="1" applyFill="1" applyBorder="1" applyAlignment="1">
      <alignment horizontal="center" vertical="center" wrapText="1"/>
    </xf>
    <xf numFmtId="0" fontId="7" fillId="18" borderId="54" xfId="2" applyFont="1" applyFill="1" applyBorder="1" applyAlignment="1">
      <alignment horizontal="center" vertical="center" wrapText="1"/>
    </xf>
    <xf numFmtId="0" fontId="3" fillId="2" borderId="33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horizontal="center" vertical="center" wrapText="1"/>
    </xf>
    <xf numFmtId="0" fontId="7" fillId="2" borderId="44" xfId="2" applyFont="1" applyFill="1" applyBorder="1" applyAlignment="1">
      <alignment horizontal="left" vertical="center" wrapText="1"/>
    </xf>
    <xf numFmtId="0" fontId="7" fillId="2" borderId="43" xfId="2" applyFont="1" applyFill="1" applyBorder="1" applyAlignment="1">
      <alignment horizontal="left" vertical="center" wrapText="1"/>
    </xf>
    <xf numFmtId="0" fontId="7" fillId="2" borderId="5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7" fillId="2" borderId="11" xfId="2" applyFill="1" applyBorder="1" applyAlignment="1">
      <alignment horizontal="left" vertical="center" wrapText="1"/>
    </xf>
    <xf numFmtId="0" fontId="7" fillId="2" borderId="33" xfId="2" applyFill="1" applyBorder="1" applyAlignment="1">
      <alignment horizontal="center" vertical="center" wrapText="1"/>
    </xf>
    <xf numFmtId="0" fontId="7" fillId="2" borderId="22" xfId="2" applyFill="1" applyBorder="1" applyAlignment="1">
      <alignment horizontal="center" vertical="center" wrapText="1"/>
    </xf>
    <xf numFmtId="0" fontId="7" fillId="2" borderId="24" xfId="2" applyFill="1" applyBorder="1" applyAlignment="1">
      <alignment horizontal="center" vertical="center" wrapText="1"/>
    </xf>
    <xf numFmtId="0" fontId="24" fillId="2" borderId="33" xfId="2" applyFont="1" applyFill="1" applyBorder="1" applyAlignment="1">
      <alignment horizontal="left" vertical="top" wrapText="1"/>
    </xf>
    <xf numFmtId="0" fontId="24" fillId="2" borderId="22" xfId="2" applyFont="1" applyFill="1" applyBorder="1" applyAlignment="1">
      <alignment horizontal="left" vertical="top" wrapText="1"/>
    </xf>
    <xf numFmtId="0" fontId="24" fillId="2" borderId="24" xfId="2" applyFont="1" applyFill="1" applyBorder="1" applyAlignment="1">
      <alignment horizontal="left" vertical="top" wrapText="1"/>
    </xf>
    <xf numFmtId="0" fontId="3" fillId="21" borderId="33" xfId="2" applyFont="1" applyFill="1" applyBorder="1" applyAlignment="1">
      <alignment vertical="center" wrapText="1"/>
    </xf>
    <xf numFmtId="0" fontId="3" fillId="21" borderId="22" xfId="2" applyFont="1" applyFill="1" applyBorder="1" applyAlignment="1">
      <alignment vertical="center" wrapText="1"/>
    </xf>
    <xf numFmtId="0" fontId="3" fillId="21" borderId="24" xfId="2" applyFont="1" applyFill="1" applyBorder="1" applyAlignment="1">
      <alignment vertical="center" wrapText="1"/>
    </xf>
    <xf numFmtId="0" fontId="24" fillId="21" borderId="34" xfId="2" applyFont="1" applyFill="1" applyBorder="1" applyAlignment="1">
      <alignment vertical="center" wrapText="1"/>
    </xf>
    <xf numFmtId="0" fontId="24" fillId="21" borderId="27" xfId="2" applyFont="1" applyFill="1" applyBorder="1" applyAlignment="1">
      <alignment vertical="center" wrapText="1"/>
    </xf>
    <xf numFmtId="0" fontId="24" fillId="21" borderId="49" xfId="2" applyFont="1" applyFill="1" applyBorder="1" applyAlignment="1">
      <alignment vertical="center" wrapText="1"/>
    </xf>
    <xf numFmtId="0" fontId="7" fillId="21" borderId="34" xfId="2" applyFont="1" applyFill="1" applyBorder="1" applyAlignment="1">
      <alignment horizontal="center" vertical="center" wrapText="1"/>
    </xf>
    <xf numFmtId="0" fontId="7" fillId="21" borderId="27" xfId="2" applyFont="1" applyFill="1" applyBorder="1" applyAlignment="1">
      <alignment horizontal="center" vertical="center" wrapText="1"/>
    </xf>
    <xf numFmtId="0" fontId="7" fillId="21" borderId="49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" Type="http://schemas.openxmlformats.org/officeDocument/2006/relationships/externalLink" Target="externalLinks/externalLink1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\FINANCE\HOME\COMMON\2000\S_survey\S-Char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rilp\AppData\Local\Microsoft\Windows\Temporary%20Internet%20Files\Content.Outlook\763GH8Z3\AP2017-2021\LPMY%20Annual%20Plan%20File%202017-2021%20v2.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bilog\Desktop\TASKS\HANFA%20TIDO,%20GIDO,%20LIKVI\CZO_finalna_mapa\TIDO_CZO%2030.09.2013-%20ZA%20%20XM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ZFS2\SektoriSluzbe\Documents%20and%20Settings\acvitan\Local%20Settings\Temp\wz1e47\TIDO_excel_podaci_dopunjen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Racunovodstvo\Financijsko%20ra&#269;unovodstvo\2013\31.12.2013\IZVJE&#352;&#262;A\HANFA\GIDO\Final\xml\ALLZG_GIDO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e%20und%20Einstellungen\e5uchvu\Lokale%20Einstellungen\Temporary%20Internet%20Files\OLK1CC\090629%20P-Charts%20PD%202009%20CoC%20Distribution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\FINANCE\COMMON\1999\S_SURVEY\AZCHRT3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ZFS2\SektoriSluzbe\Racunovodstvo\Financijsko%20ra&#269;unovodstvo\2010\31.12.2010\IZVJE&#352;TAJI\HANFA\Allianz%20Zagreb%20d.d\GODI&#352;NJE%20IZVJE&#352;&#262;E\FINALNO\Allianz%20Zagreb%20d.d.%2031.12.2010.god.izvje&#353;&#263;e%20final%20v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4\HOS\00%20HOS%20Reporting\00%20Dashboard\63%20Dashboard%20AZSE%202015\03%20-%20March%202015\2015_0408_Dashboard_AZSE_HO_Scope_Mrz_v54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GRC\Methodology\Risk%20Capital%20Model\Templates%20v4\1b%20-%20MR%20for%20Life%20(v%204.7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offmann\2003\4.%20Quartal\Bil-Nw%202003-12-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g00m.rootdom.net\dfs\WORK\FC_PC\Vereinte%20Kranken\Monat\mo_03_99\m-Zus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Finance\C_Documentation\CB_CoA%20VAL\CoA%202008\ECCS-Upload_AGI_D_2008_Template_Master_V3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LAP\ALM\Test_Phase\RAS\ALM%20Excel_Templ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martin.hunka\AppData\Local\Microsoft\Windows\Temporary%20Internet%20Files\Content.Outlook\72DT0W69\Tailored%20Template_V0%20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12.1\Users\Paola\Desktop\CLIENT%20FILE\CONTINENTAL\CLIENT%20FILE\_CLOSED%20CLIENTS\SANDVIK\analisi_draft%20%20-%20post%20meeting%20-def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Controlling\Oper%20Controlling%20Europe\Reporting%20periods\Actuals%202007\070630\Netherlands\ECCS-Upload_AGI_NL_Actual_2007_YTD%20Jun_UpdateFX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GRC\OE%20Risk%20Controlling\Operating%20Entities\AZ%20Seguros\2006\Q4\0%20-%20OE%20Aggregation%20(v%204.20)%20Az%20Seguros%20Pandu%204Q_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Alim\azleben\Portfolio%20Report_v4.11_planning_v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sort_R\Controlling\Planung\OWC-Risikoanalyse%20Rollout%202005\2006P-2008P\Version%20C00\PPlan%20Life%20RC%20(v%203.94)%20EL+K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Russkye\Lokale%20Einstellungen\Temporary%20Internet%20Files\OLKE0\Tool%20production\Balance%20Sheet%20_%20Template%20v8,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fe_Cockpit\IFRS_PLAN\2012PD\MCEV%20roll-forward%20template%202012FC%202013%202014%202015%20Pl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kontenvorschlag%20bilanz%20und%20guv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_and_Settings\PGHarka\Local%20Settings\Temporary%20Internet%20Files\Content.Outlook\XNLB7CN7\Life_Dashboard_Hungary_2011q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q3drb6z\Lokale%20Einstellungen\Temporary%20Internet%20Files\OLK296\BS_LE_v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GAC\IAS\D_GAC%20Report\DE_Konz.abschl\2008_Konz.abschl\2008-Q4\DE3_2008_Q4%20Konsolidierung%20u.%20EK%20Entw\2008_Q4_KapKo\MR%2010%202008\MR%2010%202008%20ZwErge%20vU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GRC\OE%20Risk%20Controlling\Operating%20Entities\AZ%20Leben\2006\Q3\Risk%20Capital\AZL2006Q3_OE%20Aggregation%20(v%203.993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cunovodstvo\Financijsko%20ra&#269;unovodstvo\2011\31.12.2011\IZVJE&#352;&#262;A\HANFA\GODI&#352;NJE\radno\ALLZG_GIDO_2011.%20radn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ZFS2\SektoriSluzbe\Racunovodstvo\Financijsko%20ra&#269;unovodstvo\2012\31.12.2012\IZVJE&#352;&#262;A\HANFA\TIDO\FINALNO\XML%20Datoteka\ALLZG_TI_2012_04_V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RAMPART/Redirected$/DOCUME~1/jpilipic/LOCALS~1/Temp/89201004130904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4\HOS\00%20HOS%20Reporting\25%20Planung%202016\150216_TDI_Prep_2016_v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%20Management%20Reporting%20and%20Committees\SD%20and%20PD\01%20PD\04.%202019%20PD\04%20Expenses\03%20Master%20file\Cost%20Allocation\LH%20LoB%20Expense%20allocation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ZFS2\SektoriSluzbe\Documents%20and%20Settings\mkazija\Local%20Settings\Temporary%20Internet%20Files\Content.Outlook\DWKETVAY\Allianz%20Zagreb%20d%20d%20-novi%20obrazac%20Q3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Plan%20Life%20RC%20v%204%2012_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alim\moses\input\batch\Batch%20Input%20v3.5_rc_1_hk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dnt1\VB\RI_Controlling\Tervez&#233;s\softwar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s21-bdc01\ra&#269;unovodstvo%20-%20izvje&#353;&#263;a\HANFA\2011\Kvartalna%20izvje&#353;&#263;a\Radno_mapa\1-6\2201107111407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Dokumente%20und%20Einstellungen\u9zhxks\Lokale%20Einstellungen\Temporary%20Internet%20Files\OLK274\GRC\OE%20Risk%20Controlling\Operating%20Entities\AZ%20Leben\2004\Annual\Full%20Run\AZL2004FR_OE%20Aggregation%20(v%203.993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rc-oliver.petzinge\My%20Documents\BearingPoint\Projekte\Allianz\GRP\Local%20CoA%20Master.xls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pas.sk\Users\Mladen\AppData\Local\Microsoft\Windows\Temporary%20Internet%20Files\Content.Outlook\R9MAE9C9\IZVJE&#352;&#262;A%20GODI&#352;NJA%20I%20KVATRALNA\2012\obra&#269;un%2031.12.2012\HANFA%2031.12.12.-TROMJESE&#268;NI\HANFA%20-%20PAKET%20ZA%20SLANJE%2001.01-31.12.2012.%20iza%20DATe.xlsx?952A629B" TargetMode="External"/><Relationship Id="rId1" Type="http://schemas.openxmlformats.org/officeDocument/2006/relationships/externalLinkPath" Target="file:///\\952A629B\HANFA%20-%20PAKET%20ZA%20SLANJE%2001.01-31.12.2012.%20iza%20DAT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nt1\KBO\nyilv&#225;ntart&#225;s\Szerz&#337;d&#233;s%20nyilv&#225;ntart&#225;si%20sz&#225;mok\nyilv&#225;ntart&#225;s-sz&#225;mok_2016-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tgiltan\AppData\Local\Microsoft\Windows\Temporary%20Internet%20Files\Content.Outlook\Q4PLD36K\&#225;th&#250;z&#243;d&#243;%20lista%202015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g107096\AppData\Local\Microsoft\Windows\Temporary%20Internet%20Files\Content.Outlook\4ROJ3K8F\Aggregation_Planning_tool_2014_v1.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WINDOWS\TEMP\notesFFF692\Tool%20Build\PlanningTool2011_v0.3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M-CFO\Alle\00_Monitoring\02_Driver_Sheets\06_Master_2011\110426_Driver_Sheet_201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_Adatszolg&#225;ltat&#225;s_Ellen&#337;rz&#233;s\30_ALLIANZ\2017\CEE%20IT%20steering\munka\IT%20costs%20detailed_20171220_v2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RAMPART/Redirected$/DOCUME~1/MLINZB~1/LOCALS~1/Temp/Kvartalno%20izvjesce_Osig_30_09_200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MPART\Redirected$\Radne%20Skupine\Osiguranje\Izvjestaji\2009\GODISNJI_REVIDIRANI\2009-CROA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GPC\10_H1,%20H2,%20H3\02_Methodology\01_Gruppenplan\PD%202007\PD%20Setup\GPC%20products\OE%20name%20PC%20Company%20Profile%20PD%2020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12.1\Users\Paola\Desktop\CLIENT%20FILE\CONTINENTAL\CLIENT%20FILE\_CLOSED%20CLIENTS\M&amp;G\file%20x%20raccolta%20dati%20retributivi%20VUOTO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he\Desktop\Kopi%20af%20L&#248;novesigt%20011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NGELI~1\IMPOST~1\Temp\Directory%20temporanea%201%20per%20Spreadsheet%20imprese%20Solo.zip\Spreadsheet%20imprese%20Solo\QIS4-Spreadsheets006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_Adatszolg&#225;ltat&#225;s,Ellen&#337;rz&#233;s\30_ALLIANZ\2012\MCC\02\MCC_2012_02_Hungary%20PC_v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Andrea%20Coretti\Box%20Sync\AZ%20ROM\8.%20Country%20Workshops\2.%20Workshop%20Preparation\Hungary\XLS\Data%20request\IT%20data\Analysis\20160907_IT%20analysis_v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neeraj.b.arora\AppData\Local\Microsoft\Windows\Temporary%20Internet%20Files\Content.Outlook\G2N75UZW\AZ_ALM_Questionnaire%20Template_v02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s.sk\Users\neeraj.b.arora\AppData\Local\Microsoft\Windows\Temporary%20Internet%20Files\Content.Outlook\G2N75UZW\Accenture\ITST%20and%20EAAS%20assets%20Catalogue\APO%20Toolkit\APO_Tool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lianz_2001\Reporting_ZPAD\BAL1221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Dokumente%20und%20Einstellungen\broszeit\Lokale%20Einstellungen\Temporary%20Internet%20Files\OLK5F\QIS4%20Internal%20Models%20Groups%20version%2020080623_InclAddOnCROF_200807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lan PC"/>
      <sheetName val="Plan LH"/>
      <sheetName val="Scorecard 99"/>
      <sheetName val="Economics"/>
      <sheetName val="Market"/>
      <sheetName val="Top 10"/>
      <sheetName val="Acquisitions"/>
      <sheetName val="marketshare"/>
      <sheetName val="mix"/>
      <sheetName val="growth"/>
      <sheetName val="profit"/>
      <sheetName val="Inv. Port. OE"/>
      <sheetName val="ROE1"/>
      <sheetName val="ROE2"/>
      <sheetName val="pcfcast"/>
      <sheetName val="lifefcast"/>
      <sheetName val="trends"/>
      <sheetName val="strengths"/>
      <sheetName val="profile1"/>
      <sheetName val="profile2"/>
      <sheetName val="customer"/>
      <sheetName val="products"/>
      <sheetName val="Distribution1"/>
      <sheetName val="Distribution2"/>
      <sheetName val="internal"/>
      <sheetName val="Peer comparison"/>
      <sheetName val="ExcessCapital"/>
      <sheetName val="Scorecard 2000"/>
      <sheetName val="S-Charts"/>
      <sheetName val="pomocni"/>
      <sheetName val="Sheet4"/>
      <sheetName val="Labels"/>
      <sheetName val="AZ Vers"/>
      <sheetName val="ABV"/>
      <sheetName val="Input"/>
      <sheetName val="lists"/>
      <sheetName val="Support"/>
      <sheetName val="Master Data Chang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B3">
            <v>1986</v>
          </cell>
          <cell r="C3">
            <v>87</v>
          </cell>
          <cell r="D3">
            <v>88</v>
          </cell>
          <cell r="E3">
            <v>89</v>
          </cell>
          <cell r="F3">
            <v>90</v>
          </cell>
          <cell r="G3">
            <v>91</v>
          </cell>
          <cell r="H3">
            <v>92</v>
          </cell>
          <cell r="I3">
            <v>93</v>
          </cell>
          <cell r="J3">
            <v>94</v>
          </cell>
          <cell r="K3">
            <v>95</v>
          </cell>
          <cell r="L3">
            <v>96</v>
          </cell>
          <cell r="M3">
            <v>97</v>
          </cell>
          <cell r="N3">
            <v>98</v>
          </cell>
          <cell r="O3" t="str">
            <v>99E</v>
          </cell>
          <cell r="P3" t="str">
            <v>2000E</v>
          </cell>
        </row>
        <row r="5">
          <cell r="B5">
            <v>0.05</v>
          </cell>
          <cell r="C5">
            <v>0.05</v>
          </cell>
          <cell r="D5">
            <v>0.05</v>
          </cell>
          <cell r="E5">
            <v>0.05</v>
          </cell>
          <cell r="F5">
            <v>0.08</v>
          </cell>
          <cell r="G5">
            <v>0.1</v>
          </cell>
          <cell r="H5">
            <v>0.05</v>
          </cell>
          <cell r="I5">
            <v>0.05</v>
          </cell>
          <cell r="J5">
            <v>0.05</v>
          </cell>
          <cell r="K5">
            <v>0.05</v>
          </cell>
          <cell r="L5">
            <v>0.05</v>
          </cell>
          <cell r="M5">
            <v>0.05</v>
          </cell>
          <cell r="N5">
            <v>0.05</v>
          </cell>
          <cell r="O5">
            <v>0.05</v>
          </cell>
          <cell r="P5">
            <v>0.05</v>
          </cell>
        </row>
        <row r="6">
          <cell r="B6">
            <v>0.02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0.02</v>
          </cell>
          <cell r="M6">
            <v>0.02</v>
          </cell>
          <cell r="N6">
            <v>0.02</v>
          </cell>
          <cell r="O6">
            <v>0.02</v>
          </cell>
          <cell r="P6">
            <v>0.02</v>
          </cell>
        </row>
        <row r="8">
          <cell r="B8">
            <v>0.1</v>
          </cell>
          <cell r="C8">
            <v>0.1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  <cell r="I8">
            <v>0.05</v>
          </cell>
          <cell r="J8">
            <v>0.05</v>
          </cell>
          <cell r="K8">
            <v>0.05</v>
          </cell>
          <cell r="L8">
            <v>0.05</v>
          </cell>
          <cell r="M8">
            <v>0.05</v>
          </cell>
          <cell r="N8">
            <v>0.05</v>
          </cell>
          <cell r="O8">
            <v>0.05</v>
          </cell>
          <cell r="P8">
            <v>0.05</v>
          </cell>
        </row>
        <row r="9">
          <cell r="B9">
            <v>0.05</v>
          </cell>
          <cell r="C9">
            <v>0.05</v>
          </cell>
          <cell r="D9">
            <v>0.05</v>
          </cell>
          <cell r="E9">
            <v>0.05</v>
          </cell>
          <cell r="F9">
            <v>0.05</v>
          </cell>
          <cell r="G9">
            <v>0.05</v>
          </cell>
          <cell r="H9">
            <v>0.05</v>
          </cell>
          <cell r="I9">
            <v>0.05</v>
          </cell>
          <cell r="J9">
            <v>0.08</v>
          </cell>
          <cell r="K9">
            <v>0.08</v>
          </cell>
          <cell r="L9">
            <v>0.08</v>
          </cell>
          <cell r="M9">
            <v>0.08</v>
          </cell>
          <cell r="N9">
            <v>0.08</v>
          </cell>
          <cell r="O9">
            <v>0.08</v>
          </cell>
          <cell r="P9">
            <v>0.08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int menu"/>
      <sheetName val="Annual Comparison"/>
      <sheetName val="Cycle Comparison"/>
      <sheetName val="Multi Year Plan"/>
      <sheetName val="Annual Plan"/>
      <sheetName val="BP Model"/>
      <sheetName val="Staff"/>
      <sheetName val="Travel"/>
      <sheetName val="IC"/>
      <sheetName val="IC-LPC"/>
      <sheetName val="Input"/>
      <sheetName val="ACT2015"/>
      <sheetName val="APL2016"/>
      <sheetName val="PRO2017"/>
      <sheetName val="SO2018-2020"/>
      <sheetName val="BD"/>
      <sheetName val="ICT"/>
      <sheetName val="Treasury"/>
      <sheetName val="Tax"/>
      <sheetName val="RTC"/>
      <sheetName val="Insurance"/>
      <sheetName val="Other"/>
      <sheetName val="Group activities"/>
      <sheetName val="Check"/>
      <sheetName val="Notepad"/>
      <sheetName val="Output"/>
      <sheetName val="Output Group activities"/>
      <sheetName val="Hyperion link"/>
      <sheetName val="Hyperion link other"/>
      <sheetName val="Valuation"/>
      <sheetName val="Graphs"/>
      <sheetName val="Volume"/>
      <sheetName val="Movement lease contracts (com)"/>
      <sheetName val="Movement lease contracts (tax)"/>
      <sheetName val="Buffer effect per car"/>
      <sheetName val="Buffer effect total"/>
      <sheetName val="Other income"/>
      <sheetName val="Staff costs"/>
      <sheetName val="PayAsia"/>
      <sheetName val="Overhead - base"/>
      <sheetName val="Start-up budget - base"/>
      <sheetName val="Sales by Brand"/>
    </sheetNames>
    <sheetDataSet>
      <sheetData sheetId="0">
        <row r="4">
          <cell r="D4" t="str">
            <v>LeasePlan Malaysia</v>
          </cell>
        </row>
        <row r="19">
          <cell r="G19">
            <v>0.24</v>
          </cell>
        </row>
        <row r="104">
          <cell r="C104">
            <v>1</v>
          </cell>
        </row>
        <row r="106">
          <cell r="C106">
            <v>1000</v>
          </cell>
        </row>
        <row r="107">
          <cell r="B107" t="str">
            <v>(All amounts in MYR x 1,000)</v>
          </cell>
        </row>
        <row r="110">
          <cell r="AV110">
            <v>42582</v>
          </cell>
          <cell r="AW110">
            <v>42613</v>
          </cell>
          <cell r="AX110">
            <v>42643</v>
          </cell>
          <cell r="AY110">
            <v>42674</v>
          </cell>
          <cell r="AZ110">
            <v>42704</v>
          </cell>
          <cell r="BA110">
            <v>42735</v>
          </cell>
          <cell r="BB110">
            <v>42766</v>
          </cell>
          <cell r="BC110">
            <v>42794</v>
          </cell>
          <cell r="BD110">
            <v>42825</v>
          </cell>
          <cell r="BE110">
            <v>42855</v>
          </cell>
          <cell r="BF110">
            <v>42886</v>
          </cell>
          <cell r="BG110">
            <v>42916</v>
          </cell>
          <cell r="BH110">
            <v>42947</v>
          </cell>
          <cell r="BI110">
            <v>42978</v>
          </cell>
          <cell r="BJ110">
            <v>43008</v>
          </cell>
          <cell r="BK110">
            <v>43039</v>
          </cell>
          <cell r="BL110">
            <v>43069</v>
          </cell>
          <cell r="BM110">
            <v>43100</v>
          </cell>
          <cell r="BN110">
            <v>43465</v>
          </cell>
          <cell r="BO110">
            <v>43830</v>
          </cell>
          <cell r="BP110">
            <v>44196</v>
          </cell>
          <cell r="BQ110">
            <v>44561</v>
          </cell>
          <cell r="BT110" t="str">
            <v>Additional
bp</v>
          </cell>
          <cell r="BU110">
            <v>42582</v>
          </cell>
          <cell r="BV110">
            <v>42613</v>
          </cell>
          <cell r="BW110">
            <v>42643</v>
          </cell>
          <cell r="BX110">
            <v>42674</v>
          </cell>
          <cell r="BY110">
            <v>42704</v>
          </cell>
          <cell r="BZ110">
            <v>42735</v>
          </cell>
          <cell r="CA110">
            <v>42766</v>
          </cell>
          <cell r="CB110">
            <v>42794</v>
          </cell>
          <cell r="CC110">
            <v>42825</v>
          </cell>
          <cell r="CD110">
            <v>42855</v>
          </cell>
          <cell r="CE110">
            <v>42886</v>
          </cell>
          <cell r="CF110">
            <v>42916</v>
          </cell>
          <cell r="CG110">
            <v>42947</v>
          </cell>
          <cell r="CH110">
            <v>42978</v>
          </cell>
          <cell r="CI110">
            <v>43008</v>
          </cell>
          <cell r="CJ110">
            <v>43039</v>
          </cell>
          <cell r="CK110">
            <v>43069</v>
          </cell>
          <cell r="CL110">
            <v>43100</v>
          </cell>
          <cell r="CM110">
            <v>43465</v>
          </cell>
          <cell r="CN110">
            <v>43830</v>
          </cell>
          <cell r="CO110">
            <v>44196</v>
          </cell>
          <cell r="CP110">
            <v>44561</v>
          </cell>
          <cell r="CQ110">
            <v>0</v>
          </cell>
        </row>
        <row r="111">
          <cell r="AU111" t="str">
            <v>EUR</v>
          </cell>
          <cell r="AV111">
            <v>2.6132777777777773E-3</v>
          </cell>
          <cell r="AW111">
            <v>2.3188333333333329E-3</v>
          </cell>
          <cell r="AX111">
            <v>2.051333333333333E-3</v>
          </cell>
          <cell r="AY111">
            <v>1.8130000000000002E-3</v>
          </cell>
          <cell r="AZ111">
            <v>1.5916111111111109E-3</v>
          </cell>
          <cell r="BA111">
            <v>1.3168888888888885E-3</v>
          </cell>
          <cell r="BB111">
            <v>1.0950277777777772E-3</v>
          </cell>
          <cell r="BC111">
            <v>8.6669444444444391E-4</v>
          </cell>
          <cell r="BD111">
            <v>6.3813888888888839E-4</v>
          </cell>
          <cell r="BE111">
            <v>4.2133333333333286E-4</v>
          </cell>
          <cell r="BF111">
            <v>2.3994444444444416E-4</v>
          </cell>
          <cell r="BG111">
            <v>7.9388888888888933E-5</v>
          </cell>
          <cell r="BH111">
            <v>-9.2694444444444305E-5</v>
          </cell>
          <cell r="BI111">
            <v>-2.3713888888888881E-4</v>
          </cell>
          <cell r="BJ111">
            <v>-3.5991666666666659E-4</v>
          </cell>
          <cell r="BK111">
            <v>-4.9388888888888887E-4</v>
          </cell>
          <cell r="BL111">
            <v>-6.2277777777777776E-4</v>
          </cell>
          <cell r="BM111">
            <v>-7.3752777777777792E-4</v>
          </cell>
          <cell r="BN111">
            <v>-1.369085648148149E-3</v>
          </cell>
          <cell r="BO111">
            <v>-1.9012175925925937E-3</v>
          </cell>
          <cell r="BP111">
            <v>-1.9200000000000013E-3</v>
          </cell>
          <cell r="BQ111">
            <v>-1.9200000000000013E-3</v>
          </cell>
          <cell r="BS111" t="str">
            <v>Holding</v>
          </cell>
          <cell r="BU111">
            <v>1.6902777777777777E-2</v>
          </cell>
          <cell r="BV111">
            <v>1.6722222222222222E-2</v>
          </cell>
          <cell r="BW111">
            <v>1.6541666666666666E-2</v>
          </cell>
          <cell r="BX111">
            <v>1.6361111111111111E-2</v>
          </cell>
          <cell r="BY111">
            <v>1.6180555555555552E-2</v>
          </cell>
          <cell r="BZ111">
            <v>1.6055555555555556E-2</v>
          </cell>
          <cell r="CA111">
            <v>1.6013888888888887E-2</v>
          </cell>
          <cell r="CB111">
            <v>1.5972222222222224E-2</v>
          </cell>
          <cell r="CC111">
            <v>1.5930555555555555E-2</v>
          </cell>
          <cell r="CD111">
            <v>1.5888888888888886E-2</v>
          </cell>
          <cell r="CE111">
            <v>1.5861111111111114E-2</v>
          </cell>
          <cell r="CF111">
            <v>1.5847222222222224E-2</v>
          </cell>
          <cell r="CG111">
            <v>1.5833333333333335E-2</v>
          </cell>
          <cell r="CH111">
            <v>1.5819444444444445E-2</v>
          </cell>
          <cell r="CI111">
            <v>1.5819444444444445E-2</v>
          </cell>
          <cell r="CJ111">
            <v>1.5819444444444445E-2</v>
          </cell>
          <cell r="CK111">
            <v>1.5847222222222224E-2</v>
          </cell>
          <cell r="CL111">
            <v>1.5888888888888886E-2</v>
          </cell>
          <cell r="CM111">
            <v>1.6245370370370368E-2</v>
          </cell>
          <cell r="CN111">
            <v>1.6500000000000001E-2</v>
          </cell>
          <cell r="CO111">
            <v>1.6500000000000001E-2</v>
          </cell>
          <cell r="CP111">
            <v>1.6500000000000001E-2</v>
          </cell>
          <cell r="CQ111">
            <v>0</v>
          </cell>
        </row>
        <row r="112">
          <cell r="BS112" t="str">
            <v>Reinsurances</v>
          </cell>
          <cell r="BU112">
            <v>1.6902777777777777E-2</v>
          </cell>
          <cell r="BV112">
            <v>1.6722222222222222E-2</v>
          </cell>
          <cell r="BW112">
            <v>1.6541666666666666E-2</v>
          </cell>
          <cell r="BX112">
            <v>1.6361111111111111E-2</v>
          </cell>
          <cell r="BY112">
            <v>1.6180555555555552E-2</v>
          </cell>
          <cell r="BZ112">
            <v>1.6055555555555556E-2</v>
          </cell>
          <cell r="CA112">
            <v>1.6013888888888887E-2</v>
          </cell>
          <cell r="CB112">
            <v>1.5972222222222224E-2</v>
          </cell>
          <cell r="CC112">
            <v>1.5930555555555555E-2</v>
          </cell>
          <cell r="CD112">
            <v>1.5888888888888886E-2</v>
          </cell>
          <cell r="CE112">
            <v>1.5861111111111114E-2</v>
          </cell>
          <cell r="CF112">
            <v>1.5847222222222224E-2</v>
          </cell>
          <cell r="CG112">
            <v>1.5833333333333335E-2</v>
          </cell>
          <cell r="CH112">
            <v>1.5819444444444445E-2</v>
          </cell>
          <cell r="CI112">
            <v>1.5819444444444445E-2</v>
          </cell>
          <cell r="CJ112">
            <v>1.5819444444444445E-2</v>
          </cell>
          <cell r="CK112">
            <v>1.5847222222222224E-2</v>
          </cell>
          <cell r="CL112">
            <v>1.5888888888888886E-2</v>
          </cell>
          <cell r="CM112">
            <v>1.6245370370370368E-2</v>
          </cell>
          <cell r="CN112">
            <v>1.6500000000000001E-2</v>
          </cell>
          <cell r="CO112">
            <v>1.6500000000000001E-2</v>
          </cell>
          <cell r="CP112">
            <v>1.6500000000000001E-2</v>
          </cell>
          <cell r="CQ112">
            <v>0</v>
          </cell>
        </row>
        <row r="113">
          <cell r="BS113" t="str">
            <v>Euro Insurances</v>
          </cell>
          <cell r="BU113">
            <v>1.6902777777777777E-2</v>
          </cell>
          <cell r="BV113">
            <v>1.6722222222222222E-2</v>
          </cell>
          <cell r="BW113">
            <v>1.6541666666666666E-2</v>
          </cell>
          <cell r="BX113">
            <v>1.6361111111111111E-2</v>
          </cell>
          <cell r="BY113">
            <v>1.6180555555555552E-2</v>
          </cell>
          <cell r="BZ113">
            <v>1.6055555555555556E-2</v>
          </cell>
          <cell r="CA113">
            <v>1.6013888888888887E-2</v>
          </cell>
          <cell r="CB113">
            <v>1.5972222222222224E-2</v>
          </cell>
          <cell r="CC113">
            <v>1.5930555555555555E-2</v>
          </cell>
          <cell r="CD113">
            <v>1.5888888888888886E-2</v>
          </cell>
          <cell r="CE113">
            <v>1.5861111111111114E-2</v>
          </cell>
          <cell r="CF113">
            <v>1.5847222222222224E-2</v>
          </cell>
          <cell r="CG113">
            <v>1.5833333333333335E-2</v>
          </cell>
          <cell r="CH113">
            <v>1.5819444444444445E-2</v>
          </cell>
          <cell r="CI113">
            <v>1.5819444444444445E-2</v>
          </cell>
          <cell r="CJ113">
            <v>1.5819444444444445E-2</v>
          </cell>
          <cell r="CK113">
            <v>1.5847222222222224E-2</v>
          </cell>
          <cell r="CL113">
            <v>1.5888888888888886E-2</v>
          </cell>
          <cell r="CM113">
            <v>1.6245370370370368E-2</v>
          </cell>
          <cell r="CN113">
            <v>1.6500000000000001E-2</v>
          </cell>
          <cell r="CO113">
            <v>1.6500000000000001E-2</v>
          </cell>
          <cell r="CP113">
            <v>1.6500000000000001E-2</v>
          </cell>
          <cell r="CQ113">
            <v>0</v>
          </cell>
        </row>
        <row r="114">
          <cell r="BS114" t="str">
            <v>LeasePlan Risk Management Services Ltd.</v>
          </cell>
          <cell r="BU114">
            <v>1.6902777777777777E-2</v>
          </cell>
          <cell r="BV114">
            <v>1.6722222222222222E-2</v>
          </cell>
          <cell r="BW114">
            <v>1.6541666666666666E-2</v>
          </cell>
          <cell r="BX114">
            <v>1.6361111111111111E-2</v>
          </cell>
          <cell r="BY114">
            <v>1.6180555555555552E-2</v>
          </cell>
          <cell r="BZ114">
            <v>1.6055555555555556E-2</v>
          </cell>
          <cell r="CA114">
            <v>1.6013888888888887E-2</v>
          </cell>
          <cell r="CB114">
            <v>1.5972222222222224E-2</v>
          </cell>
          <cell r="CC114">
            <v>1.5930555555555555E-2</v>
          </cell>
          <cell r="CD114">
            <v>1.5888888888888886E-2</v>
          </cell>
          <cell r="CE114">
            <v>1.5861111111111114E-2</v>
          </cell>
          <cell r="CF114">
            <v>1.5847222222222224E-2</v>
          </cell>
          <cell r="CG114">
            <v>1.5833333333333335E-2</v>
          </cell>
          <cell r="CH114">
            <v>1.5819444444444445E-2</v>
          </cell>
          <cell r="CI114">
            <v>1.5819444444444445E-2</v>
          </cell>
          <cell r="CJ114">
            <v>1.5819444444444445E-2</v>
          </cell>
          <cell r="CK114">
            <v>1.5847222222222224E-2</v>
          </cell>
          <cell r="CL114">
            <v>1.5888888888888886E-2</v>
          </cell>
          <cell r="CM114">
            <v>1.6245370370370368E-2</v>
          </cell>
          <cell r="CN114">
            <v>1.6500000000000001E-2</v>
          </cell>
          <cell r="CO114">
            <v>1.6500000000000001E-2</v>
          </cell>
          <cell r="CP114">
            <v>1.6500000000000001E-2</v>
          </cell>
          <cell r="CQ114">
            <v>0</v>
          </cell>
        </row>
        <row r="115">
          <cell r="AU115" t="str">
            <v>AUD</v>
          </cell>
          <cell r="AV115">
            <v>2.5128611111111109E-2</v>
          </cell>
          <cell r="AW115">
            <v>2.4782777777777775E-2</v>
          </cell>
          <cell r="AX115">
            <v>2.4420972222222215E-2</v>
          </cell>
          <cell r="AY115">
            <v>2.4027916666666659E-2</v>
          </cell>
          <cell r="AZ115">
            <v>2.3636249999999994E-2</v>
          </cell>
          <cell r="BA115">
            <v>2.3245277777777767E-2</v>
          </cell>
          <cell r="BB115">
            <v>2.2876527777777773E-2</v>
          </cell>
          <cell r="BC115">
            <v>2.2516111111111105E-2</v>
          </cell>
          <cell r="BD115">
            <v>2.2127222222222215E-2</v>
          </cell>
          <cell r="BE115">
            <v>2.1774444444444433E-2</v>
          </cell>
          <cell r="BF115">
            <v>2.1454166666666653E-2</v>
          </cell>
          <cell r="BG115">
            <v>2.1151944444444432E-2</v>
          </cell>
          <cell r="BH115">
            <v>2.084222222222221E-2</v>
          </cell>
          <cell r="BI115">
            <v>2.055472222222221E-2</v>
          </cell>
          <cell r="BJ115">
            <v>2.024222222222221E-2</v>
          </cell>
          <cell r="BK115">
            <v>1.9951944444444432E-2</v>
          </cell>
          <cell r="BL115">
            <v>1.9698333333333321E-2</v>
          </cell>
          <cell r="BM115">
            <v>1.9528888888888873E-2</v>
          </cell>
          <cell r="BN115">
            <v>1.8877384259259247E-2</v>
          </cell>
          <cell r="BO115">
            <v>1.8048263888888874E-2</v>
          </cell>
          <cell r="BP115">
            <v>1.7999999999999981E-2</v>
          </cell>
          <cell r="BQ115">
            <v>1.7999999999999981E-2</v>
          </cell>
          <cell r="BS115" t="str">
            <v>LeasePlan Australia</v>
          </cell>
          <cell r="BU115">
            <v>1.6902777777777777E-2</v>
          </cell>
          <cell r="BV115">
            <v>1.6722222222222222E-2</v>
          </cell>
          <cell r="BW115">
            <v>1.6541666666666666E-2</v>
          </cell>
          <cell r="BX115">
            <v>1.6361111111111111E-2</v>
          </cell>
          <cell r="BY115">
            <v>1.6180555555555552E-2</v>
          </cell>
          <cell r="BZ115">
            <v>1.6055555555555556E-2</v>
          </cell>
          <cell r="CA115">
            <v>1.6013888888888887E-2</v>
          </cell>
          <cell r="CB115">
            <v>1.5972222222222224E-2</v>
          </cell>
          <cell r="CC115">
            <v>1.5930555555555555E-2</v>
          </cell>
          <cell r="CD115">
            <v>1.5888888888888886E-2</v>
          </cell>
          <cell r="CE115">
            <v>1.5861111111111114E-2</v>
          </cell>
          <cell r="CF115">
            <v>1.5847222222222224E-2</v>
          </cell>
          <cell r="CG115">
            <v>1.5833333333333335E-2</v>
          </cell>
          <cell r="CH115">
            <v>1.5819444444444445E-2</v>
          </cell>
          <cell r="CI115">
            <v>1.5819444444444445E-2</v>
          </cell>
          <cell r="CJ115">
            <v>1.5819444444444445E-2</v>
          </cell>
          <cell r="CK115">
            <v>1.5847222222222224E-2</v>
          </cell>
          <cell r="CL115">
            <v>1.5888888888888886E-2</v>
          </cell>
          <cell r="CM115">
            <v>1.6245370370370368E-2</v>
          </cell>
          <cell r="CN115">
            <v>1.6500000000000001E-2</v>
          </cell>
          <cell r="CO115">
            <v>1.6500000000000001E-2</v>
          </cell>
          <cell r="CP115">
            <v>1.6500000000000001E-2</v>
          </cell>
          <cell r="CQ115">
            <v>0</v>
          </cell>
        </row>
        <row r="116">
          <cell r="BS116" t="str">
            <v>LeasePlan Austria</v>
          </cell>
          <cell r="BU116">
            <v>1.6902777777777777E-2</v>
          </cell>
          <cell r="BV116">
            <v>1.6722222222222222E-2</v>
          </cell>
          <cell r="BW116">
            <v>1.6541666666666666E-2</v>
          </cell>
          <cell r="BX116">
            <v>1.6361111111111111E-2</v>
          </cell>
          <cell r="BY116">
            <v>1.6180555555555552E-2</v>
          </cell>
          <cell r="BZ116">
            <v>1.6055555555555556E-2</v>
          </cell>
          <cell r="CA116">
            <v>1.6013888888888887E-2</v>
          </cell>
          <cell r="CB116">
            <v>1.5972222222222224E-2</v>
          </cell>
          <cell r="CC116">
            <v>1.5930555555555555E-2</v>
          </cell>
          <cell r="CD116">
            <v>1.5888888888888886E-2</v>
          </cell>
          <cell r="CE116">
            <v>1.5861111111111114E-2</v>
          </cell>
          <cell r="CF116">
            <v>1.5847222222222224E-2</v>
          </cell>
          <cell r="CG116">
            <v>1.5833333333333335E-2</v>
          </cell>
          <cell r="CH116">
            <v>1.5819444444444445E-2</v>
          </cell>
          <cell r="CI116">
            <v>1.5819444444444445E-2</v>
          </cell>
          <cell r="CJ116">
            <v>1.5819444444444445E-2</v>
          </cell>
          <cell r="CK116">
            <v>1.5847222222222224E-2</v>
          </cell>
          <cell r="CL116">
            <v>1.5888888888888886E-2</v>
          </cell>
          <cell r="CM116">
            <v>1.6245370370370368E-2</v>
          </cell>
          <cell r="CN116">
            <v>1.6500000000000001E-2</v>
          </cell>
          <cell r="CO116">
            <v>1.6500000000000001E-2</v>
          </cell>
          <cell r="CP116">
            <v>1.6500000000000001E-2</v>
          </cell>
          <cell r="CQ116">
            <v>0</v>
          </cell>
        </row>
        <row r="117">
          <cell r="BS117" t="str">
            <v>LeasePlan Bank</v>
          </cell>
          <cell r="BU117">
            <v>1.6902777777777777E-2</v>
          </cell>
          <cell r="BV117">
            <v>1.6722222222222222E-2</v>
          </cell>
          <cell r="BW117">
            <v>1.6541666666666666E-2</v>
          </cell>
          <cell r="BX117">
            <v>1.6361111111111111E-2</v>
          </cell>
          <cell r="BY117">
            <v>1.6180555555555552E-2</v>
          </cell>
          <cell r="BZ117">
            <v>1.6055555555555556E-2</v>
          </cell>
          <cell r="CA117">
            <v>1.6013888888888887E-2</v>
          </cell>
          <cell r="CB117">
            <v>1.5972222222222224E-2</v>
          </cell>
          <cell r="CC117">
            <v>1.5930555555555555E-2</v>
          </cell>
          <cell r="CD117">
            <v>1.5888888888888886E-2</v>
          </cell>
          <cell r="CE117">
            <v>1.5861111111111114E-2</v>
          </cell>
          <cell r="CF117">
            <v>1.5847222222222224E-2</v>
          </cell>
          <cell r="CG117">
            <v>1.5833333333333335E-2</v>
          </cell>
          <cell r="CH117">
            <v>1.5819444444444445E-2</v>
          </cell>
          <cell r="CI117">
            <v>1.5819444444444445E-2</v>
          </cell>
          <cell r="CJ117">
            <v>1.5819444444444445E-2</v>
          </cell>
          <cell r="CK117">
            <v>1.5847222222222224E-2</v>
          </cell>
          <cell r="CL117">
            <v>1.5888888888888886E-2</v>
          </cell>
          <cell r="CM117">
            <v>1.6245370370370368E-2</v>
          </cell>
          <cell r="CN117">
            <v>1.6500000000000001E-2</v>
          </cell>
          <cell r="CO117">
            <v>1.6500000000000001E-2</v>
          </cell>
          <cell r="CP117">
            <v>1.6500000000000001E-2</v>
          </cell>
          <cell r="CQ117">
            <v>0</v>
          </cell>
        </row>
        <row r="118">
          <cell r="BS118" t="str">
            <v>LeasePlan Belgium</v>
          </cell>
          <cell r="BU118">
            <v>1.6902777777777777E-2</v>
          </cell>
          <cell r="BV118">
            <v>1.6722222222222222E-2</v>
          </cell>
          <cell r="BW118">
            <v>1.6541666666666666E-2</v>
          </cell>
          <cell r="BX118">
            <v>1.6361111111111111E-2</v>
          </cell>
          <cell r="BY118">
            <v>1.6180555555555552E-2</v>
          </cell>
          <cell r="BZ118">
            <v>1.6055555555555556E-2</v>
          </cell>
          <cell r="CA118">
            <v>1.6013888888888887E-2</v>
          </cell>
          <cell r="CB118">
            <v>1.5972222222222224E-2</v>
          </cell>
          <cell r="CC118">
            <v>1.5930555555555555E-2</v>
          </cell>
          <cell r="CD118">
            <v>1.5888888888888886E-2</v>
          </cell>
          <cell r="CE118">
            <v>1.5861111111111114E-2</v>
          </cell>
          <cell r="CF118">
            <v>1.5847222222222224E-2</v>
          </cell>
          <cell r="CG118">
            <v>1.5833333333333335E-2</v>
          </cell>
          <cell r="CH118">
            <v>1.5819444444444445E-2</v>
          </cell>
          <cell r="CI118">
            <v>1.5819444444444445E-2</v>
          </cell>
          <cell r="CJ118">
            <v>1.5819444444444445E-2</v>
          </cell>
          <cell r="CK118">
            <v>1.5847222222222224E-2</v>
          </cell>
          <cell r="CL118">
            <v>1.5888888888888886E-2</v>
          </cell>
          <cell r="CM118">
            <v>1.6245370370370368E-2</v>
          </cell>
          <cell r="CN118">
            <v>1.6500000000000001E-2</v>
          </cell>
          <cell r="CO118">
            <v>1.6500000000000001E-2</v>
          </cell>
          <cell r="CP118">
            <v>1.6500000000000001E-2</v>
          </cell>
          <cell r="CQ118">
            <v>0</v>
          </cell>
        </row>
        <row r="119">
          <cell r="AU119" t="str">
            <v>BRL</v>
          </cell>
          <cell r="AV119">
            <v>0.12987974999999999</v>
          </cell>
          <cell r="AW119">
            <v>0.130056</v>
          </cell>
          <cell r="AX119">
            <v>0.13028799999999999</v>
          </cell>
          <cell r="AY119">
            <v>0.13050733333333334</v>
          </cell>
          <cell r="AZ119">
            <v>0.13056705555555556</v>
          </cell>
          <cell r="BA119">
            <v>0.13059466666666669</v>
          </cell>
          <cell r="BB119">
            <v>0.13042061111111111</v>
          </cell>
          <cell r="BC119">
            <v>0.13043438888888889</v>
          </cell>
          <cell r="BD119">
            <v>0.13040805555555557</v>
          </cell>
          <cell r="BE119">
            <v>0.13041455555555559</v>
          </cell>
          <cell r="BF119">
            <v>0.13055888888888895</v>
          </cell>
          <cell r="BG119">
            <v>0.13073377777777784</v>
          </cell>
          <cell r="BH119">
            <v>0.13092811111111113</v>
          </cell>
          <cell r="BI119">
            <v>0.13121966666666671</v>
          </cell>
          <cell r="BJ119">
            <v>0.13122452777777782</v>
          </cell>
          <cell r="BK119">
            <v>0.13124705555555558</v>
          </cell>
          <cell r="BL119">
            <v>0.13136783333333338</v>
          </cell>
          <cell r="BM119">
            <v>0.13123336111111114</v>
          </cell>
          <cell r="BN119">
            <v>0.12939745138888895</v>
          </cell>
          <cell r="BO119">
            <v>0.12309845370370376</v>
          </cell>
          <cell r="BP119">
            <v>0.12289600000000006</v>
          </cell>
          <cell r="BQ119">
            <v>0.12289600000000006</v>
          </cell>
          <cell r="BS119" t="str">
            <v>LeasePlan Brazil</v>
          </cell>
          <cell r="BU119">
            <v>1.6902777777777777E-2</v>
          </cell>
          <cell r="BV119">
            <v>1.6722222222222222E-2</v>
          </cell>
          <cell r="BW119">
            <v>1.6541666666666666E-2</v>
          </cell>
          <cell r="BX119">
            <v>1.6361111111111111E-2</v>
          </cell>
          <cell r="BY119">
            <v>1.6180555555555552E-2</v>
          </cell>
          <cell r="BZ119">
            <v>1.6055555555555556E-2</v>
          </cell>
          <cell r="CA119">
            <v>1.6013888888888887E-2</v>
          </cell>
          <cell r="CB119">
            <v>1.5972222222222224E-2</v>
          </cell>
          <cell r="CC119">
            <v>1.5930555555555555E-2</v>
          </cell>
          <cell r="CD119">
            <v>1.5888888888888886E-2</v>
          </cell>
          <cell r="CE119">
            <v>1.5861111111111114E-2</v>
          </cell>
          <cell r="CF119">
            <v>1.5847222222222224E-2</v>
          </cell>
          <cell r="CG119">
            <v>1.5833333333333335E-2</v>
          </cell>
          <cell r="CH119">
            <v>1.5819444444444445E-2</v>
          </cell>
          <cell r="CI119">
            <v>1.5819444444444445E-2</v>
          </cell>
          <cell r="CJ119">
            <v>1.5819444444444445E-2</v>
          </cell>
          <cell r="CK119">
            <v>1.5847222222222224E-2</v>
          </cell>
          <cell r="CL119">
            <v>1.5888888888888886E-2</v>
          </cell>
          <cell r="CM119">
            <v>1.6245370370370368E-2</v>
          </cell>
          <cell r="CN119">
            <v>1.6500000000000001E-2</v>
          </cell>
          <cell r="CO119">
            <v>1.6500000000000001E-2</v>
          </cell>
          <cell r="CP119">
            <v>1.6500000000000001E-2</v>
          </cell>
          <cell r="CQ119">
            <v>0</v>
          </cell>
        </row>
        <row r="120">
          <cell r="AU120" t="str">
            <v>CZK</v>
          </cell>
          <cell r="AV120">
            <v>5.0574999999999995E-3</v>
          </cell>
          <cell r="AW120">
            <v>4.8088888888888877E-3</v>
          </cell>
          <cell r="AX120">
            <v>4.6352777777777781E-3</v>
          </cell>
          <cell r="AY120">
            <v>4.4811111111111128E-3</v>
          </cell>
          <cell r="AZ120">
            <v>4.3630555555555575E-3</v>
          </cell>
          <cell r="BA120">
            <v>4.225555555555557E-3</v>
          </cell>
          <cell r="BB120">
            <v>4.0797222222222242E-3</v>
          </cell>
          <cell r="BC120">
            <v>3.925555555555558E-3</v>
          </cell>
          <cell r="BD120">
            <v>3.7886111111111133E-3</v>
          </cell>
          <cell r="BE120">
            <v>3.6733333333333353E-3</v>
          </cell>
          <cell r="BF120">
            <v>3.5733333333333363E-3</v>
          </cell>
          <cell r="BG120">
            <v>3.5066666666666692E-3</v>
          </cell>
          <cell r="BH120">
            <v>3.4261111111111146E-3</v>
          </cell>
          <cell r="BI120">
            <v>3.3586111111111143E-3</v>
          </cell>
          <cell r="BJ120">
            <v>3.2925000000000038E-3</v>
          </cell>
          <cell r="BK120">
            <v>3.2341666666666695E-3</v>
          </cell>
          <cell r="BL120">
            <v>3.1791666666666695E-3</v>
          </cell>
          <cell r="BM120">
            <v>3.1241666666666696E-3</v>
          </cell>
          <cell r="BN120">
            <v>2.8478240740740755E-3</v>
          </cell>
          <cell r="BO120">
            <v>2.5747685185185188E-3</v>
          </cell>
          <cell r="BP120">
            <v>2.5500000000000002E-3</v>
          </cell>
          <cell r="BQ120">
            <v>2.5500000000000002E-3</v>
          </cell>
          <cell r="BS120" t="str">
            <v>LeasePlan Czech Republic</v>
          </cell>
          <cell r="BU120">
            <v>1.6902777777777777E-2</v>
          </cell>
          <cell r="BV120">
            <v>1.6722222222222222E-2</v>
          </cell>
          <cell r="BW120">
            <v>1.6541666666666666E-2</v>
          </cell>
          <cell r="BX120">
            <v>1.6361111111111111E-2</v>
          </cell>
          <cell r="BY120">
            <v>1.6180555555555552E-2</v>
          </cell>
          <cell r="BZ120">
            <v>1.6055555555555556E-2</v>
          </cell>
          <cell r="CA120">
            <v>1.6013888888888887E-2</v>
          </cell>
          <cell r="CB120">
            <v>1.5972222222222224E-2</v>
          </cell>
          <cell r="CC120">
            <v>1.5930555555555555E-2</v>
          </cell>
          <cell r="CD120">
            <v>1.5888888888888886E-2</v>
          </cell>
          <cell r="CE120">
            <v>1.5861111111111114E-2</v>
          </cell>
          <cell r="CF120">
            <v>1.5847222222222224E-2</v>
          </cell>
          <cell r="CG120">
            <v>1.5833333333333335E-2</v>
          </cell>
          <cell r="CH120">
            <v>1.5819444444444445E-2</v>
          </cell>
          <cell r="CI120">
            <v>1.5819444444444445E-2</v>
          </cell>
          <cell r="CJ120">
            <v>1.5819444444444445E-2</v>
          </cell>
          <cell r="CK120">
            <v>1.5847222222222224E-2</v>
          </cell>
          <cell r="CL120">
            <v>1.5888888888888886E-2</v>
          </cell>
          <cell r="CM120">
            <v>1.6245370370370368E-2</v>
          </cell>
          <cell r="CN120">
            <v>1.6500000000000001E-2</v>
          </cell>
          <cell r="CO120">
            <v>1.6500000000000001E-2</v>
          </cell>
          <cell r="CP120">
            <v>1.6500000000000001E-2</v>
          </cell>
          <cell r="CQ120">
            <v>0</v>
          </cell>
        </row>
        <row r="121">
          <cell r="AU121" t="str">
            <v>DKK</v>
          </cell>
          <cell r="AV121">
            <v>4.9782499999999983E-3</v>
          </cell>
          <cell r="AW121">
            <v>4.6761666666666653E-3</v>
          </cell>
          <cell r="AX121">
            <v>4.4047777777777774E-3</v>
          </cell>
          <cell r="AY121">
            <v>4.1631111111111105E-3</v>
          </cell>
          <cell r="AZ121">
            <v>3.9533888888888882E-3</v>
          </cell>
          <cell r="BA121">
            <v>3.6832499999999995E-3</v>
          </cell>
          <cell r="BB121">
            <v>3.4658888888888881E-3</v>
          </cell>
          <cell r="BC121">
            <v>3.2450555555555553E-3</v>
          </cell>
          <cell r="BD121">
            <v>3.0228333333333331E-3</v>
          </cell>
          <cell r="BE121">
            <v>2.8204444444444444E-3</v>
          </cell>
          <cell r="BF121">
            <v>2.6454722222222214E-3</v>
          </cell>
          <cell r="BG121">
            <v>2.4749999999999993E-3</v>
          </cell>
          <cell r="BH121">
            <v>2.294444444444444E-3</v>
          </cell>
          <cell r="BI121">
            <v>2.134249999999999E-3</v>
          </cell>
          <cell r="BJ121">
            <v>1.9992499999999993E-3</v>
          </cell>
          <cell r="BK121">
            <v>1.8588888888888878E-3</v>
          </cell>
          <cell r="BL121">
            <v>1.7227777777777764E-3</v>
          </cell>
          <cell r="BM121">
            <v>1.6002499999999984E-3</v>
          </cell>
          <cell r="BN121">
            <v>1.173284722222222E-3</v>
          </cell>
          <cell r="BO121">
            <v>5.7819444444444422E-4</v>
          </cell>
          <cell r="BP121">
            <v>5.4999999999999971E-4</v>
          </cell>
          <cell r="BQ121">
            <v>5.4999999999999971E-4</v>
          </cell>
          <cell r="BS121" t="str">
            <v>LeasePlan Denmark</v>
          </cell>
          <cell r="BU121">
            <v>1.6902777777777777E-2</v>
          </cell>
          <cell r="BV121">
            <v>1.6722222222222222E-2</v>
          </cell>
          <cell r="BW121">
            <v>1.6541666666666666E-2</v>
          </cell>
          <cell r="BX121">
            <v>1.6361111111111111E-2</v>
          </cell>
          <cell r="BY121">
            <v>1.6180555555555552E-2</v>
          </cell>
          <cell r="BZ121">
            <v>1.6055555555555556E-2</v>
          </cell>
          <cell r="CA121">
            <v>1.6013888888888887E-2</v>
          </cell>
          <cell r="CB121">
            <v>1.5972222222222224E-2</v>
          </cell>
          <cell r="CC121">
            <v>1.5930555555555555E-2</v>
          </cell>
          <cell r="CD121">
            <v>1.5888888888888886E-2</v>
          </cell>
          <cell r="CE121">
            <v>1.5861111111111114E-2</v>
          </cell>
          <cell r="CF121">
            <v>1.5847222222222224E-2</v>
          </cell>
          <cell r="CG121">
            <v>1.5833333333333335E-2</v>
          </cell>
          <cell r="CH121">
            <v>1.5819444444444445E-2</v>
          </cell>
          <cell r="CI121">
            <v>1.5819444444444445E-2</v>
          </cell>
          <cell r="CJ121">
            <v>1.5819444444444445E-2</v>
          </cell>
          <cell r="CK121">
            <v>1.5847222222222224E-2</v>
          </cell>
          <cell r="CL121">
            <v>1.5888888888888886E-2</v>
          </cell>
          <cell r="CM121">
            <v>1.6245370370370368E-2</v>
          </cell>
          <cell r="CN121">
            <v>1.6500000000000001E-2</v>
          </cell>
          <cell r="CO121">
            <v>1.6500000000000001E-2</v>
          </cell>
          <cell r="CP121">
            <v>1.6500000000000001E-2</v>
          </cell>
          <cell r="CQ121">
            <v>0</v>
          </cell>
        </row>
        <row r="122">
          <cell r="BS122" t="str">
            <v>LeasePlan Finland</v>
          </cell>
          <cell r="BU122">
            <v>1.6902777777777777E-2</v>
          </cell>
          <cell r="BV122">
            <v>1.6722222222222222E-2</v>
          </cell>
          <cell r="BW122">
            <v>1.6541666666666666E-2</v>
          </cell>
          <cell r="BX122">
            <v>1.6361111111111111E-2</v>
          </cell>
          <cell r="BY122">
            <v>1.6180555555555552E-2</v>
          </cell>
          <cell r="BZ122">
            <v>1.6055555555555556E-2</v>
          </cell>
          <cell r="CA122">
            <v>1.6013888888888887E-2</v>
          </cell>
          <cell r="CB122">
            <v>1.5972222222222224E-2</v>
          </cell>
          <cell r="CC122">
            <v>1.5930555555555555E-2</v>
          </cell>
          <cell r="CD122">
            <v>1.5888888888888886E-2</v>
          </cell>
          <cell r="CE122">
            <v>1.5861111111111114E-2</v>
          </cell>
          <cell r="CF122">
            <v>1.5847222222222224E-2</v>
          </cell>
          <cell r="CG122">
            <v>1.5833333333333335E-2</v>
          </cell>
          <cell r="CH122">
            <v>1.5819444444444445E-2</v>
          </cell>
          <cell r="CI122">
            <v>1.5819444444444445E-2</v>
          </cell>
          <cell r="CJ122">
            <v>1.5819444444444445E-2</v>
          </cell>
          <cell r="CK122">
            <v>1.5847222222222224E-2</v>
          </cell>
          <cell r="CL122">
            <v>1.5888888888888886E-2</v>
          </cell>
          <cell r="CM122">
            <v>1.6245370370370368E-2</v>
          </cell>
          <cell r="CN122">
            <v>1.6500000000000001E-2</v>
          </cell>
          <cell r="CO122">
            <v>1.6500000000000001E-2</v>
          </cell>
          <cell r="CP122">
            <v>1.6500000000000001E-2</v>
          </cell>
          <cell r="CQ122">
            <v>0</v>
          </cell>
        </row>
        <row r="123">
          <cell r="BS123" t="str">
            <v>LeasePlan France</v>
          </cell>
          <cell r="BU123">
            <v>1.6902777777777777E-2</v>
          </cell>
          <cell r="BV123">
            <v>1.6722222222222222E-2</v>
          </cell>
          <cell r="BW123">
            <v>1.6541666666666666E-2</v>
          </cell>
          <cell r="BX123">
            <v>1.6361111111111111E-2</v>
          </cell>
          <cell r="BY123">
            <v>1.6180555555555552E-2</v>
          </cell>
          <cell r="BZ123">
            <v>1.6055555555555556E-2</v>
          </cell>
          <cell r="CA123">
            <v>1.6013888888888887E-2</v>
          </cell>
          <cell r="CB123">
            <v>1.5972222222222224E-2</v>
          </cell>
          <cell r="CC123">
            <v>1.5930555555555555E-2</v>
          </cell>
          <cell r="CD123">
            <v>1.5888888888888886E-2</v>
          </cell>
          <cell r="CE123">
            <v>1.5861111111111114E-2</v>
          </cell>
          <cell r="CF123">
            <v>1.5847222222222224E-2</v>
          </cell>
          <cell r="CG123">
            <v>1.5833333333333335E-2</v>
          </cell>
          <cell r="CH123">
            <v>1.5819444444444445E-2</v>
          </cell>
          <cell r="CI123">
            <v>1.5819444444444445E-2</v>
          </cell>
          <cell r="CJ123">
            <v>1.5819444444444445E-2</v>
          </cell>
          <cell r="CK123">
            <v>1.5847222222222224E-2</v>
          </cell>
          <cell r="CL123">
            <v>1.5888888888888886E-2</v>
          </cell>
          <cell r="CM123">
            <v>1.6245370370370368E-2</v>
          </cell>
          <cell r="CN123">
            <v>1.6500000000000001E-2</v>
          </cell>
          <cell r="CO123">
            <v>1.6500000000000001E-2</v>
          </cell>
          <cell r="CP123">
            <v>1.6500000000000001E-2</v>
          </cell>
          <cell r="CQ123">
            <v>0</v>
          </cell>
        </row>
        <row r="124">
          <cell r="BS124" t="str">
            <v>LeasePlan Germany</v>
          </cell>
          <cell r="BU124">
            <v>1.6902777777777777E-2</v>
          </cell>
          <cell r="BV124">
            <v>1.6722222222222222E-2</v>
          </cell>
          <cell r="BW124">
            <v>1.6541666666666666E-2</v>
          </cell>
          <cell r="BX124">
            <v>1.6361111111111111E-2</v>
          </cell>
          <cell r="BY124">
            <v>1.6180555555555552E-2</v>
          </cell>
          <cell r="BZ124">
            <v>1.6055555555555556E-2</v>
          </cell>
          <cell r="CA124">
            <v>1.6013888888888887E-2</v>
          </cell>
          <cell r="CB124">
            <v>1.5972222222222224E-2</v>
          </cell>
          <cell r="CC124">
            <v>1.5930555555555555E-2</v>
          </cell>
          <cell r="CD124">
            <v>1.5888888888888886E-2</v>
          </cell>
          <cell r="CE124">
            <v>1.5861111111111114E-2</v>
          </cell>
          <cell r="CF124">
            <v>1.5847222222222224E-2</v>
          </cell>
          <cell r="CG124">
            <v>1.5833333333333335E-2</v>
          </cell>
          <cell r="CH124">
            <v>1.5819444444444445E-2</v>
          </cell>
          <cell r="CI124">
            <v>1.5819444444444445E-2</v>
          </cell>
          <cell r="CJ124">
            <v>1.5819444444444445E-2</v>
          </cell>
          <cell r="CK124">
            <v>1.5847222222222224E-2</v>
          </cell>
          <cell r="CL124">
            <v>1.5888888888888886E-2</v>
          </cell>
          <cell r="CM124">
            <v>1.6245370370370368E-2</v>
          </cell>
          <cell r="CN124">
            <v>1.6500000000000001E-2</v>
          </cell>
          <cell r="CO124">
            <v>1.6500000000000001E-2</v>
          </cell>
          <cell r="CP124">
            <v>1.6500000000000001E-2</v>
          </cell>
          <cell r="CQ124">
            <v>0</v>
          </cell>
        </row>
        <row r="125">
          <cell r="BS125" t="str">
            <v>LeasePlan Greece</v>
          </cell>
          <cell r="BU125">
            <v>1.6902777777777777E-2</v>
          </cell>
          <cell r="BV125">
            <v>1.6722222222222222E-2</v>
          </cell>
          <cell r="BW125">
            <v>1.6541666666666666E-2</v>
          </cell>
          <cell r="BX125">
            <v>1.6361111111111111E-2</v>
          </cell>
          <cell r="BY125">
            <v>1.6180555555555552E-2</v>
          </cell>
          <cell r="BZ125">
            <v>1.6055555555555556E-2</v>
          </cell>
          <cell r="CA125">
            <v>1.6013888888888887E-2</v>
          </cell>
          <cell r="CB125">
            <v>1.5972222222222224E-2</v>
          </cell>
          <cell r="CC125">
            <v>1.5930555555555555E-2</v>
          </cell>
          <cell r="CD125">
            <v>1.5888888888888886E-2</v>
          </cell>
          <cell r="CE125">
            <v>1.5861111111111114E-2</v>
          </cell>
          <cell r="CF125">
            <v>1.5847222222222224E-2</v>
          </cell>
          <cell r="CG125">
            <v>1.5833333333333335E-2</v>
          </cell>
          <cell r="CH125">
            <v>1.5819444444444445E-2</v>
          </cell>
          <cell r="CI125">
            <v>1.5819444444444445E-2</v>
          </cell>
          <cell r="CJ125">
            <v>1.5819444444444445E-2</v>
          </cell>
          <cell r="CK125">
            <v>1.5847222222222224E-2</v>
          </cell>
          <cell r="CL125">
            <v>1.5888888888888886E-2</v>
          </cell>
          <cell r="CM125">
            <v>1.6245370370370368E-2</v>
          </cell>
          <cell r="CN125">
            <v>1.6500000000000001E-2</v>
          </cell>
          <cell r="CO125">
            <v>1.6500000000000001E-2</v>
          </cell>
          <cell r="CP125">
            <v>1.6500000000000001E-2</v>
          </cell>
          <cell r="CQ125">
            <v>0</v>
          </cell>
        </row>
        <row r="126">
          <cell r="AU126" t="str">
            <v>HUF</v>
          </cell>
          <cell r="AV126">
            <v>2.285555555555556E-2</v>
          </cell>
          <cell r="AW126">
            <v>2.1866666666666673E-2</v>
          </cell>
          <cell r="AX126">
            <v>2.1061111111111117E-2</v>
          </cell>
          <cell r="AY126">
            <v>2.0316666666666677E-2</v>
          </cell>
          <cell r="AZ126">
            <v>1.959166666666667E-2</v>
          </cell>
          <cell r="BA126">
            <v>1.8905555555555554E-2</v>
          </cell>
          <cell r="BB126">
            <v>1.8013888888888881E-2</v>
          </cell>
          <cell r="BC126">
            <v>1.7216666666666658E-2</v>
          </cell>
          <cell r="BD126">
            <v>1.6494444444444437E-2</v>
          </cell>
          <cell r="BE126">
            <v>1.5836111111111099E-2</v>
          </cell>
          <cell r="BF126">
            <v>1.5302777777777768E-2</v>
          </cell>
          <cell r="BG126">
            <v>1.4880555555555543E-2</v>
          </cell>
          <cell r="BH126">
            <v>1.4408333333333322E-2</v>
          </cell>
          <cell r="BI126">
            <v>1.3961111111111098E-2</v>
          </cell>
          <cell r="BJ126">
            <v>1.3516666666666654E-2</v>
          </cell>
          <cell r="BK126">
            <v>1.3166666666666655E-2</v>
          </cell>
          <cell r="BL126">
            <v>1.2863888888888876E-2</v>
          </cell>
          <cell r="BM126">
            <v>1.2519444444444434E-2</v>
          </cell>
          <cell r="BN126">
            <v>1.1003240740740737E-2</v>
          </cell>
          <cell r="BO126">
            <v>9.8150462962962991E-3</v>
          </cell>
          <cell r="BP126">
            <v>9.8000000000000032E-3</v>
          </cell>
          <cell r="BQ126">
            <v>9.8000000000000032E-3</v>
          </cell>
          <cell r="BS126" t="str">
            <v>LeasePlan Hungary</v>
          </cell>
          <cell r="BU126">
            <v>1.6902777777777777E-2</v>
          </cell>
          <cell r="BV126">
            <v>1.6722222222222222E-2</v>
          </cell>
          <cell r="BW126">
            <v>1.6541666666666666E-2</v>
          </cell>
          <cell r="BX126">
            <v>1.6361111111111111E-2</v>
          </cell>
          <cell r="BY126">
            <v>1.6180555555555552E-2</v>
          </cell>
          <cell r="BZ126">
            <v>1.6055555555555556E-2</v>
          </cell>
          <cell r="CA126">
            <v>1.6013888888888887E-2</v>
          </cell>
          <cell r="CB126">
            <v>1.5972222222222224E-2</v>
          </cell>
          <cell r="CC126">
            <v>1.5930555555555555E-2</v>
          </cell>
          <cell r="CD126">
            <v>1.5888888888888886E-2</v>
          </cell>
          <cell r="CE126">
            <v>1.5861111111111114E-2</v>
          </cell>
          <cell r="CF126">
            <v>1.5847222222222224E-2</v>
          </cell>
          <cell r="CG126">
            <v>1.5833333333333335E-2</v>
          </cell>
          <cell r="CH126">
            <v>1.5819444444444445E-2</v>
          </cell>
          <cell r="CI126">
            <v>1.5819444444444445E-2</v>
          </cell>
          <cell r="CJ126">
            <v>1.5819444444444445E-2</v>
          </cell>
          <cell r="CK126">
            <v>1.5847222222222224E-2</v>
          </cell>
          <cell r="CL126">
            <v>1.5888888888888886E-2</v>
          </cell>
          <cell r="CM126">
            <v>1.6245370370370368E-2</v>
          </cell>
          <cell r="CN126">
            <v>1.6500000000000001E-2</v>
          </cell>
          <cell r="CO126">
            <v>1.6500000000000001E-2</v>
          </cell>
          <cell r="CP126">
            <v>1.6500000000000001E-2</v>
          </cell>
          <cell r="CQ126">
            <v>0</v>
          </cell>
        </row>
        <row r="127">
          <cell r="AU127" t="str">
            <v>INR</v>
          </cell>
          <cell r="AV127">
            <v>8.8388611111111112E-2</v>
          </cell>
          <cell r="AW127">
            <v>8.770233333333334E-2</v>
          </cell>
          <cell r="AX127">
            <v>8.7203805555555541E-2</v>
          </cell>
          <cell r="AY127">
            <v>8.6794944444444438E-2</v>
          </cell>
          <cell r="AZ127">
            <v>8.6323111111111114E-2</v>
          </cell>
          <cell r="BA127">
            <v>8.5822055555555554E-2</v>
          </cell>
          <cell r="BB127">
            <v>8.5383972222222229E-2</v>
          </cell>
          <cell r="BC127">
            <v>8.4888361111111102E-2</v>
          </cell>
          <cell r="BD127">
            <v>8.4468000000000001E-2</v>
          </cell>
          <cell r="BE127">
            <v>8.4050638888888876E-2</v>
          </cell>
          <cell r="BF127">
            <v>8.3713888888888893E-2</v>
          </cell>
          <cell r="BG127">
            <v>8.3409999999999998E-2</v>
          </cell>
          <cell r="BH127">
            <v>8.3060277777777761E-2</v>
          </cell>
          <cell r="BI127">
            <v>8.2716666666666661E-2</v>
          </cell>
          <cell r="BJ127">
            <v>8.2404222222222212E-2</v>
          </cell>
          <cell r="BK127">
            <v>8.2171499999999981E-2</v>
          </cell>
          <cell r="BL127">
            <v>8.2002777777777758E-2</v>
          </cell>
          <cell r="BM127">
            <v>8.183152777777776E-2</v>
          </cell>
          <cell r="BN127">
            <v>8.1174548611111078E-2</v>
          </cell>
          <cell r="BO127">
            <v>8.0506782407407371E-2</v>
          </cell>
          <cell r="BP127">
            <v>8.0477999999999966E-2</v>
          </cell>
          <cell r="BQ127">
            <v>8.0477999999999966E-2</v>
          </cell>
          <cell r="BS127" t="str">
            <v>LeasePlan India</v>
          </cell>
          <cell r="BU127">
            <v>1.6902777777777777E-2</v>
          </cell>
          <cell r="BV127">
            <v>1.6722222222222222E-2</v>
          </cell>
          <cell r="BW127">
            <v>1.6541666666666666E-2</v>
          </cell>
          <cell r="BX127">
            <v>1.6361111111111111E-2</v>
          </cell>
          <cell r="BY127">
            <v>1.6180555555555552E-2</v>
          </cell>
          <cell r="BZ127">
            <v>1.6055555555555556E-2</v>
          </cell>
          <cell r="CA127">
            <v>1.6013888888888887E-2</v>
          </cell>
          <cell r="CB127">
            <v>1.5972222222222224E-2</v>
          </cell>
          <cell r="CC127">
            <v>1.5930555555555555E-2</v>
          </cell>
          <cell r="CD127">
            <v>1.5888888888888886E-2</v>
          </cell>
          <cell r="CE127">
            <v>1.5861111111111114E-2</v>
          </cell>
          <cell r="CF127">
            <v>1.5847222222222224E-2</v>
          </cell>
          <cell r="CG127">
            <v>1.5833333333333335E-2</v>
          </cell>
          <cell r="CH127">
            <v>1.5819444444444445E-2</v>
          </cell>
          <cell r="CI127">
            <v>1.5819444444444445E-2</v>
          </cell>
          <cell r="CJ127">
            <v>1.5819444444444445E-2</v>
          </cell>
          <cell r="CK127">
            <v>1.5847222222222224E-2</v>
          </cell>
          <cell r="CL127">
            <v>1.5888888888888886E-2</v>
          </cell>
          <cell r="CM127">
            <v>1.6245370370370368E-2</v>
          </cell>
          <cell r="CN127">
            <v>1.6500000000000001E-2</v>
          </cell>
          <cell r="CO127">
            <v>1.6500000000000001E-2</v>
          </cell>
          <cell r="CP127">
            <v>1.6500000000000001E-2</v>
          </cell>
          <cell r="CQ127">
            <v>0</v>
          </cell>
        </row>
        <row r="128">
          <cell r="BS128" t="str">
            <v>LeasePlan Information Services</v>
          </cell>
          <cell r="BU128">
            <v>1.6902777777777777E-2</v>
          </cell>
          <cell r="BV128">
            <v>1.6722222222222222E-2</v>
          </cell>
          <cell r="BW128">
            <v>1.6541666666666666E-2</v>
          </cell>
          <cell r="BX128">
            <v>1.6361111111111111E-2</v>
          </cell>
          <cell r="BY128">
            <v>1.6180555555555552E-2</v>
          </cell>
          <cell r="BZ128">
            <v>1.6055555555555556E-2</v>
          </cell>
          <cell r="CA128">
            <v>1.6013888888888887E-2</v>
          </cell>
          <cell r="CB128">
            <v>1.5972222222222224E-2</v>
          </cell>
          <cell r="CC128">
            <v>1.5930555555555555E-2</v>
          </cell>
          <cell r="CD128">
            <v>1.5888888888888886E-2</v>
          </cell>
          <cell r="CE128">
            <v>1.5861111111111114E-2</v>
          </cell>
          <cell r="CF128">
            <v>1.5847222222222224E-2</v>
          </cell>
          <cell r="CG128">
            <v>1.5833333333333335E-2</v>
          </cell>
          <cell r="CH128">
            <v>1.5819444444444445E-2</v>
          </cell>
          <cell r="CI128">
            <v>1.5819444444444445E-2</v>
          </cell>
          <cell r="CJ128">
            <v>1.5819444444444445E-2</v>
          </cell>
          <cell r="CK128">
            <v>1.5847222222222224E-2</v>
          </cell>
          <cell r="CL128">
            <v>1.5888888888888886E-2</v>
          </cell>
          <cell r="CM128">
            <v>1.6245370370370368E-2</v>
          </cell>
          <cell r="CN128">
            <v>1.6500000000000001E-2</v>
          </cell>
          <cell r="CO128">
            <v>1.6500000000000001E-2</v>
          </cell>
          <cell r="CP128">
            <v>1.6500000000000001E-2</v>
          </cell>
          <cell r="CQ128">
            <v>0</v>
          </cell>
        </row>
        <row r="129">
          <cell r="BS129" t="str">
            <v>LeasePlan International</v>
          </cell>
          <cell r="BU129">
            <v>1.6902777777777777E-2</v>
          </cell>
          <cell r="BV129">
            <v>1.6722222222222222E-2</v>
          </cell>
          <cell r="BW129">
            <v>1.6541666666666666E-2</v>
          </cell>
          <cell r="BX129">
            <v>1.6361111111111111E-2</v>
          </cell>
          <cell r="BY129">
            <v>1.6180555555555552E-2</v>
          </cell>
          <cell r="BZ129">
            <v>1.6055555555555556E-2</v>
          </cell>
          <cell r="CA129">
            <v>1.6013888888888887E-2</v>
          </cell>
          <cell r="CB129">
            <v>1.5972222222222224E-2</v>
          </cell>
          <cell r="CC129">
            <v>1.5930555555555555E-2</v>
          </cell>
          <cell r="CD129">
            <v>1.5888888888888886E-2</v>
          </cell>
          <cell r="CE129">
            <v>1.5861111111111114E-2</v>
          </cell>
          <cell r="CF129">
            <v>1.5847222222222224E-2</v>
          </cell>
          <cell r="CG129">
            <v>1.5833333333333335E-2</v>
          </cell>
          <cell r="CH129">
            <v>1.5819444444444445E-2</v>
          </cell>
          <cell r="CI129">
            <v>1.5819444444444445E-2</v>
          </cell>
          <cell r="CJ129">
            <v>1.5819444444444445E-2</v>
          </cell>
          <cell r="CK129">
            <v>1.5847222222222224E-2</v>
          </cell>
          <cell r="CL129">
            <v>1.5888888888888886E-2</v>
          </cell>
          <cell r="CM129">
            <v>1.6245370370370368E-2</v>
          </cell>
          <cell r="CN129">
            <v>1.6500000000000001E-2</v>
          </cell>
          <cell r="CO129">
            <v>1.6500000000000001E-2</v>
          </cell>
          <cell r="CP129">
            <v>1.6500000000000001E-2</v>
          </cell>
          <cell r="CQ129">
            <v>0</v>
          </cell>
        </row>
        <row r="130">
          <cell r="BS130" t="str">
            <v>LeasePlan Ireland</v>
          </cell>
          <cell r="BU130">
            <v>1.6902777777777777E-2</v>
          </cell>
          <cell r="BV130">
            <v>1.6722222222222222E-2</v>
          </cell>
          <cell r="BW130">
            <v>1.6541666666666666E-2</v>
          </cell>
          <cell r="BX130">
            <v>1.6361111111111111E-2</v>
          </cell>
          <cell r="BY130">
            <v>1.6180555555555552E-2</v>
          </cell>
          <cell r="BZ130">
            <v>1.6055555555555556E-2</v>
          </cell>
          <cell r="CA130">
            <v>1.6013888888888887E-2</v>
          </cell>
          <cell r="CB130">
            <v>1.5972222222222224E-2</v>
          </cell>
          <cell r="CC130">
            <v>1.5930555555555555E-2</v>
          </cell>
          <cell r="CD130">
            <v>1.5888888888888886E-2</v>
          </cell>
          <cell r="CE130">
            <v>1.5861111111111114E-2</v>
          </cell>
          <cell r="CF130">
            <v>1.5847222222222224E-2</v>
          </cell>
          <cell r="CG130">
            <v>1.5833333333333335E-2</v>
          </cell>
          <cell r="CH130">
            <v>1.5819444444444445E-2</v>
          </cell>
          <cell r="CI130">
            <v>1.5819444444444445E-2</v>
          </cell>
          <cell r="CJ130">
            <v>1.5819444444444445E-2</v>
          </cell>
          <cell r="CK130">
            <v>1.5847222222222224E-2</v>
          </cell>
          <cell r="CL130">
            <v>1.5888888888888886E-2</v>
          </cell>
          <cell r="CM130">
            <v>1.6245370370370368E-2</v>
          </cell>
          <cell r="CN130">
            <v>1.6500000000000001E-2</v>
          </cell>
          <cell r="CO130">
            <v>1.6500000000000001E-2</v>
          </cell>
          <cell r="CP130">
            <v>1.6500000000000001E-2</v>
          </cell>
          <cell r="CQ130">
            <v>0</v>
          </cell>
        </row>
        <row r="131">
          <cell r="BS131" t="str">
            <v>LeasePlan Italy</v>
          </cell>
          <cell r="BU131">
            <v>1.6902777777777777E-2</v>
          </cell>
          <cell r="BV131">
            <v>1.6722222222222222E-2</v>
          </cell>
          <cell r="BW131">
            <v>1.6541666666666666E-2</v>
          </cell>
          <cell r="BX131">
            <v>1.6361111111111111E-2</v>
          </cell>
          <cell r="BY131">
            <v>1.6180555555555552E-2</v>
          </cell>
          <cell r="BZ131">
            <v>1.6055555555555556E-2</v>
          </cell>
          <cell r="CA131">
            <v>1.6013888888888887E-2</v>
          </cell>
          <cell r="CB131">
            <v>1.5972222222222224E-2</v>
          </cell>
          <cell r="CC131">
            <v>1.5930555555555555E-2</v>
          </cell>
          <cell r="CD131">
            <v>1.5888888888888886E-2</v>
          </cell>
          <cell r="CE131">
            <v>1.5861111111111114E-2</v>
          </cell>
          <cell r="CF131">
            <v>1.5847222222222224E-2</v>
          </cell>
          <cell r="CG131">
            <v>1.5833333333333335E-2</v>
          </cell>
          <cell r="CH131">
            <v>1.5819444444444445E-2</v>
          </cell>
          <cell r="CI131">
            <v>1.5819444444444445E-2</v>
          </cell>
          <cell r="CJ131">
            <v>1.5819444444444445E-2</v>
          </cell>
          <cell r="CK131">
            <v>1.5847222222222224E-2</v>
          </cell>
          <cell r="CL131">
            <v>1.5888888888888886E-2</v>
          </cell>
          <cell r="CM131">
            <v>1.6245370370370368E-2</v>
          </cell>
          <cell r="CN131">
            <v>1.6500000000000001E-2</v>
          </cell>
          <cell r="CO131">
            <v>1.6500000000000001E-2</v>
          </cell>
          <cell r="CP131">
            <v>1.6500000000000001E-2</v>
          </cell>
          <cell r="CQ131">
            <v>0</v>
          </cell>
        </row>
        <row r="132">
          <cell r="BS132" t="str">
            <v>LeasePlan Luxembourg</v>
          </cell>
          <cell r="BU132">
            <v>1.6902777777777777E-2</v>
          </cell>
          <cell r="BV132">
            <v>1.6722222222222222E-2</v>
          </cell>
          <cell r="BW132">
            <v>1.6541666666666666E-2</v>
          </cell>
          <cell r="BX132">
            <v>1.6361111111111111E-2</v>
          </cell>
          <cell r="BY132">
            <v>1.6180555555555552E-2</v>
          </cell>
          <cell r="BZ132">
            <v>1.6055555555555556E-2</v>
          </cell>
          <cell r="CA132">
            <v>1.6013888888888887E-2</v>
          </cell>
          <cell r="CB132">
            <v>1.5972222222222224E-2</v>
          </cell>
          <cell r="CC132">
            <v>1.5930555555555555E-2</v>
          </cell>
          <cell r="CD132">
            <v>1.5888888888888886E-2</v>
          </cell>
          <cell r="CE132">
            <v>1.5861111111111114E-2</v>
          </cell>
          <cell r="CF132">
            <v>1.5847222222222224E-2</v>
          </cell>
          <cell r="CG132">
            <v>1.5833333333333335E-2</v>
          </cell>
          <cell r="CH132">
            <v>1.5819444444444445E-2</v>
          </cell>
          <cell r="CI132">
            <v>1.5819444444444445E-2</v>
          </cell>
          <cell r="CJ132">
            <v>1.5819444444444445E-2</v>
          </cell>
          <cell r="CK132">
            <v>1.5847222222222224E-2</v>
          </cell>
          <cell r="CL132">
            <v>1.5888888888888886E-2</v>
          </cell>
          <cell r="CM132">
            <v>1.6245370370370368E-2</v>
          </cell>
          <cell r="CN132">
            <v>1.6500000000000001E-2</v>
          </cell>
          <cell r="CO132">
            <v>1.6500000000000001E-2</v>
          </cell>
          <cell r="CP132">
            <v>1.6500000000000001E-2</v>
          </cell>
          <cell r="CQ132">
            <v>0</v>
          </cell>
        </row>
        <row r="133">
          <cell r="AU133" t="str">
            <v>MYR</v>
          </cell>
          <cell r="AV133">
            <v>3.76125E-2</v>
          </cell>
          <cell r="AW133">
            <v>3.7587500000000003E-2</v>
          </cell>
          <cell r="AX133">
            <v>3.7601388888888886E-2</v>
          </cell>
          <cell r="AY133">
            <v>3.7629166666666672E-2</v>
          </cell>
          <cell r="AZ133">
            <v>3.7629166666666672E-2</v>
          </cell>
          <cell r="BA133">
            <v>3.7573611111111113E-2</v>
          </cell>
          <cell r="BB133">
            <v>3.7531944444444444E-2</v>
          </cell>
          <cell r="BC133">
            <v>3.7497222222222237E-2</v>
          </cell>
          <cell r="BD133">
            <v>3.7427777777777796E-2</v>
          </cell>
          <cell r="BE133">
            <v>3.7368055555555578E-2</v>
          </cell>
          <cell r="BF133">
            <v>3.728472222222224E-2</v>
          </cell>
          <cell r="BG133">
            <v>3.7194444444444461E-2</v>
          </cell>
          <cell r="BH133">
            <v>3.7100000000000029E-2</v>
          </cell>
          <cell r="BI133">
            <v>3.7000000000000019E-2</v>
          </cell>
          <cell r="BJ133">
            <v>3.691388888888892E-2</v>
          </cell>
          <cell r="BK133">
            <v>3.6833333333333357E-2</v>
          </cell>
          <cell r="BL133">
            <v>3.6744444444444468E-2</v>
          </cell>
          <cell r="BM133">
            <v>3.6644444444444473E-2</v>
          </cell>
          <cell r="BN133">
            <v>3.616134259259262E-2</v>
          </cell>
          <cell r="BO133">
            <v>3.5422222222222251E-2</v>
          </cell>
          <cell r="BP133">
            <v>3.5400000000000029E-2</v>
          </cell>
          <cell r="BQ133">
            <v>3.5400000000000029E-2</v>
          </cell>
          <cell r="BS133" t="str">
            <v>LeasePlan Malaysia</v>
          </cell>
          <cell r="BU133">
            <v>1.6902777777777777E-2</v>
          </cell>
          <cell r="BV133">
            <v>1.6722222222222222E-2</v>
          </cell>
          <cell r="BW133">
            <v>1.6541666666666666E-2</v>
          </cell>
          <cell r="BX133">
            <v>1.6361111111111111E-2</v>
          </cell>
          <cell r="BY133">
            <v>1.6180555555555552E-2</v>
          </cell>
          <cell r="BZ133">
            <v>1.6055555555555556E-2</v>
          </cell>
          <cell r="CA133">
            <v>1.6013888888888887E-2</v>
          </cell>
          <cell r="CB133">
            <v>1.5972222222222224E-2</v>
          </cell>
          <cell r="CC133">
            <v>1.5930555555555555E-2</v>
          </cell>
          <cell r="CD133">
            <v>1.5888888888888886E-2</v>
          </cell>
          <cell r="CE133">
            <v>1.5861111111111114E-2</v>
          </cell>
          <cell r="CF133">
            <v>1.5847222222222224E-2</v>
          </cell>
          <cell r="CG133">
            <v>1.5833333333333335E-2</v>
          </cell>
          <cell r="CH133">
            <v>1.5819444444444445E-2</v>
          </cell>
          <cell r="CI133">
            <v>1.5819444444444445E-2</v>
          </cell>
          <cell r="CJ133">
            <v>1.5819444444444445E-2</v>
          </cell>
          <cell r="CK133">
            <v>1.5847222222222224E-2</v>
          </cell>
          <cell r="CL133">
            <v>1.5888888888888886E-2</v>
          </cell>
          <cell r="CM133">
            <v>1.6245370370370368E-2</v>
          </cell>
          <cell r="CN133">
            <v>1.6500000000000001E-2</v>
          </cell>
          <cell r="CO133">
            <v>1.6500000000000001E-2</v>
          </cell>
          <cell r="CP133">
            <v>1.6500000000000001E-2</v>
          </cell>
          <cell r="CQ133">
            <v>0</v>
          </cell>
        </row>
        <row r="134">
          <cell r="AU134" t="str">
            <v>MXN</v>
          </cell>
          <cell r="AV134">
            <v>4.6874027777777771E-2</v>
          </cell>
          <cell r="AW134">
            <v>4.6874749999999993E-2</v>
          </cell>
          <cell r="AX134">
            <v>4.703797222222221E-2</v>
          </cell>
          <cell r="AY134">
            <v>4.7191472222222204E-2</v>
          </cell>
          <cell r="AZ134">
            <v>4.7360249999999972E-2</v>
          </cell>
          <cell r="BA134">
            <v>4.7474583333333306E-2</v>
          </cell>
          <cell r="BB134">
            <v>4.7523638888888865E-2</v>
          </cell>
          <cell r="BC134">
            <v>4.7641027777777761E-2</v>
          </cell>
          <cell r="BD134">
            <v>4.7758416666666637E-2</v>
          </cell>
          <cell r="BE134">
            <v>4.7876083333333305E-2</v>
          </cell>
          <cell r="BF134">
            <v>4.8030972222222197E-2</v>
          </cell>
          <cell r="BG134">
            <v>4.8297527777777745E-2</v>
          </cell>
          <cell r="BH134">
            <v>4.8527416666666628E-2</v>
          </cell>
          <cell r="BI134">
            <v>4.8751472222222196E-2</v>
          </cell>
          <cell r="BJ134">
            <v>4.8891361111111087E-2</v>
          </cell>
          <cell r="BK134">
            <v>4.9112999999999969E-2</v>
          </cell>
          <cell r="BL134">
            <v>4.9356777777777749E-2</v>
          </cell>
          <cell r="BM134">
            <v>4.9484055555555531E-2</v>
          </cell>
          <cell r="BN134">
            <v>5.0473041666666635E-2</v>
          </cell>
          <cell r="BO134">
            <v>5.1411173611111076E-2</v>
          </cell>
          <cell r="BP134">
            <v>5.1425999999999965E-2</v>
          </cell>
          <cell r="BQ134">
            <v>5.1425999999999965E-2</v>
          </cell>
          <cell r="BS134" t="str">
            <v>LeasePlan Mexico</v>
          </cell>
          <cell r="BU134">
            <v>1.6902777777777777E-2</v>
          </cell>
          <cell r="BV134">
            <v>1.6722222222222222E-2</v>
          </cell>
          <cell r="BW134">
            <v>1.6541666666666666E-2</v>
          </cell>
          <cell r="BX134">
            <v>1.6361111111111111E-2</v>
          </cell>
          <cell r="BY134">
            <v>1.6180555555555552E-2</v>
          </cell>
          <cell r="BZ134">
            <v>1.6055555555555556E-2</v>
          </cell>
          <cell r="CA134">
            <v>1.6013888888888887E-2</v>
          </cell>
          <cell r="CB134">
            <v>1.5972222222222224E-2</v>
          </cell>
          <cell r="CC134">
            <v>1.5930555555555555E-2</v>
          </cell>
          <cell r="CD134">
            <v>1.5888888888888886E-2</v>
          </cell>
          <cell r="CE134">
            <v>1.5861111111111114E-2</v>
          </cell>
          <cell r="CF134">
            <v>1.5847222222222224E-2</v>
          </cell>
          <cell r="CG134">
            <v>1.5833333333333335E-2</v>
          </cell>
          <cell r="CH134">
            <v>1.5819444444444445E-2</v>
          </cell>
          <cell r="CI134">
            <v>1.5819444444444445E-2</v>
          </cell>
          <cell r="CJ134">
            <v>1.5819444444444445E-2</v>
          </cell>
          <cell r="CK134">
            <v>1.5847222222222224E-2</v>
          </cell>
          <cell r="CL134">
            <v>1.5888888888888886E-2</v>
          </cell>
          <cell r="CM134">
            <v>1.6245370370370368E-2</v>
          </cell>
          <cell r="CN134">
            <v>1.6500000000000001E-2</v>
          </cell>
          <cell r="CO134">
            <v>1.6500000000000001E-2</v>
          </cell>
          <cell r="CP134">
            <v>1.6500000000000001E-2</v>
          </cell>
          <cell r="CQ134">
            <v>0</v>
          </cell>
        </row>
        <row r="135">
          <cell r="BS135" t="str">
            <v>LeasePlan Netherlands</v>
          </cell>
          <cell r="BU135">
            <v>1.6902777777777777E-2</v>
          </cell>
          <cell r="BV135">
            <v>1.6722222222222222E-2</v>
          </cell>
          <cell r="BW135">
            <v>1.6541666666666666E-2</v>
          </cell>
          <cell r="BX135">
            <v>1.6361111111111111E-2</v>
          </cell>
          <cell r="BY135">
            <v>1.6180555555555552E-2</v>
          </cell>
          <cell r="BZ135">
            <v>1.6055555555555556E-2</v>
          </cell>
          <cell r="CA135">
            <v>1.6013888888888887E-2</v>
          </cell>
          <cell r="CB135">
            <v>1.5972222222222224E-2</v>
          </cell>
          <cell r="CC135">
            <v>1.5930555555555555E-2</v>
          </cell>
          <cell r="CD135">
            <v>1.5888888888888886E-2</v>
          </cell>
          <cell r="CE135">
            <v>1.5861111111111114E-2</v>
          </cell>
          <cell r="CF135">
            <v>1.5847222222222224E-2</v>
          </cell>
          <cell r="CG135">
            <v>1.5833333333333335E-2</v>
          </cell>
          <cell r="CH135">
            <v>1.5819444444444445E-2</v>
          </cell>
          <cell r="CI135">
            <v>1.5819444444444445E-2</v>
          </cell>
          <cell r="CJ135">
            <v>1.5819444444444445E-2</v>
          </cell>
          <cell r="CK135">
            <v>1.5847222222222224E-2</v>
          </cell>
          <cell r="CL135">
            <v>1.5888888888888886E-2</v>
          </cell>
          <cell r="CM135">
            <v>1.6245370370370368E-2</v>
          </cell>
          <cell r="CN135">
            <v>1.6500000000000001E-2</v>
          </cell>
          <cell r="CO135">
            <v>1.6500000000000001E-2</v>
          </cell>
          <cell r="CP135">
            <v>1.6500000000000001E-2</v>
          </cell>
          <cell r="CQ135">
            <v>0</v>
          </cell>
        </row>
        <row r="136">
          <cell r="AU136" t="str">
            <v>NZD</v>
          </cell>
          <cell r="AV136">
            <v>3.4722527777777769E-2</v>
          </cell>
          <cell r="AW136">
            <v>3.4290499999999988E-2</v>
          </cell>
          <cell r="AX136">
            <v>3.3842444444444432E-2</v>
          </cell>
          <cell r="AY136">
            <v>3.3411027777777769E-2</v>
          </cell>
          <cell r="AZ136">
            <v>3.2903249999999995E-2</v>
          </cell>
          <cell r="BA136">
            <v>3.2345472222222213E-2</v>
          </cell>
          <cell r="BB136">
            <v>3.1814027777777767E-2</v>
          </cell>
          <cell r="BC136">
            <v>3.128874999999999E-2</v>
          </cell>
          <cell r="BD136">
            <v>3.070263888888888E-2</v>
          </cell>
          <cell r="BE136">
            <v>3.0138749999999992E-2</v>
          </cell>
          <cell r="BF136">
            <v>2.9610972222222212E-2</v>
          </cell>
          <cell r="BG136">
            <v>2.9018472222222213E-2</v>
          </cell>
          <cell r="BH136">
            <v>2.8450138888888876E-2</v>
          </cell>
          <cell r="BI136">
            <v>2.7900694444444429E-2</v>
          </cell>
          <cell r="BJ136">
            <v>2.7362361111111094E-2</v>
          </cell>
          <cell r="BK136">
            <v>2.6869305555555539E-2</v>
          </cell>
          <cell r="BL136">
            <v>2.6383749999999987E-2</v>
          </cell>
          <cell r="BM136">
            <v>2.5923194444444433E-2</v>
          </cell>
          <cell r="BN136">
            <v>2.3924872685185183E-2</v>
          </cell>
          <cell r="BO136">
            <v>2.2541944444444434E-2</v>
          </cell>
          <cell r="BP136">
            <v>2.2519999999999995E-2</v>
          </cell>
          <cell r="BQ136">
            <v>2.2519999999999995E-2</v>
          </cell>
          <cell r="BS136" t="str">
            <v>LeasePlan New Zealand</v>
          </cell>
          <cell r="BU136">
            <v>1.6902777777777777E-2</v>
          </cell>
          <cell r="BV136">
            <v>1.6722222222222222E-2</v>
          </cell>
          <cell r="BW136">
            <v>1.6541666666666666E-2</v>
          </cell>
          <cell r="BX136">
            <v>1.6361111111111111E-2</v>
          </cell>
          <cell r="BY136">
            <v>1.6180555555555552E-2</v>
          </cell>
          <cell r="BZ136">
            <v>1.6055555555555556E-2</v>
          </cell>
          <cell r="CA136">
            <v>1.6013888888888887E-2</v>
          </cell>
          <cell r="CB136">
            <v>1.5972222222222224E-2</v>
          </cell>
          <cell r="CC136">
            <v>1.5930555555555555E-2</v>
          </cell>
          <cell r="CD136">
            <v>1.5888888888888886E-2</v>
          </cell>
          <cell r="CE136">
            <v>1.5861111111111114E-2</v>
          </cell>
          <cell r="CF136">
            <v>1.5847222222222224E-2</v>
          </cell>
          <cell r="CG136">
            <v>1.5833333333333335E-2</v>
          </cell>
          <cell r="CH136">
            <v>1.5819444444444445E-2</v>
          </cell>
          <cell r="CI136">
            <v>1.5819444444444445E-2</v>
          </cell>
          <cell r="CJ136">
            <v>1.5819444444444445E-2</v>
          </cell>
          <cell r="CK136">
            <v>1.5847222222222224E-2</v>
          </cell>
          <cell r="CL136">
            <v>1.5888888888888886E-2</v>
          </cell>
          <cell r="CM136">
            <v>1.6245370370370368E-2</v>
          </cell>
          <cell r="CN136">
            <v>1.6500000000000001E-2</v>
          </cell>
          <cell r="CO136">
            <v>1.6500000000000001E-2</v>
          </cell>
          <cell r="CP136">
            <v>1.6500000000000001E-2</v>
          </cell>
          <cell r="CQ136">
            <v>0</v>
          </cell>
        </row>
        <row r="137">
          <cell r="AU137" t="str">
            <v>NOK</v>
          </cell>
          <cell r="AV137">
            <v>1.5036944444444443E-2</v>
          </cell>
          <cell r="AW137">
            <v>1.4624444444444445E-2</v>
          </cell>
          <cell r="AX137">
            <v>1.4229999999999998E-2</v>
          </cell>
          <cell r="AY137">
            <v>1.3864722222222219E-2</v>
          </cell>
          <cell r="AZ137">
            <v>1.3543888888888887E-2</v>
          </cell>
          <cell r="BA137">
            <v>1.3203611111111109E-2</v>
          </cell>
          <cell r="BB137">
            <v>1.2899444444444443E-2</v>
          </cell>
          <cell r="BC137">
            <v>1.2559166666666666E-2</v>
          </cell>
          <cell r="BD137">
            <v>1.2209166666666662E-2</v>
          </cell>
          <cell r="BE137">
            <v>1.1866111111111109E-2</v>
          </cell>
          <cell r="BF137">
            <v>1.1531388888888884E-2</v>
          </cell>
          <cell r="BG137">
            <v>1.1262777777777773E-2</v>
          </cell>
          <cell r="BH137">
            <v>1.1012777777777771E-2</v>
          </cell>
          <cell r="BI137">
            <v>1.072194444444444E-2</v>
          </cell>
          <cell r="BJ137">
            <v>1.0452499999999993E-2</v>
          </cell>
          <cell r="BK137">
            <v>1.0256944444444438E-2</v>
          </cell>
          <cell r="BL137">
            <v>1.0083333333333326E-2</v>
          </cell>
          <cell r="BM137">
            <v>9.9908333333333255E-3</v>
          </cell>
          <cell r="BN137">
            <v>9.4063194444444376E-3</v>
          </cell>
          <cell r="BO137">
            <v>9.0197916666666586E-3</v>
          </cell>
          <cell r="BP137">
            <v>8.9999999999999906E-3</v>
          </cell>
          <cell r="BQ137">
            <v>8.9999999999999906E-3</v>
          </cell>
          <cell r="BS137" t="str">
            <v>LeasePlan Norway</v>
          </cell>
          <cell r="BU137">
            <v>1.6902777777777777E-2</v>
          </cell>
          <cell r="BV137">
            <v>1.6722222222222222E-2</v>
          </cell>
          <cell r="BW137">
            <v>1.6541666666666666E-2</v>
          </cell>
          <cell r="BX137">
            <v>1.6361111111111111E-2</v>
          </cell>
          <cell r="BY137">
            <v>1.6180555555555552E-2</v>
          </cell>
          <cell r="BZ137">
            <v>1.6055555555555556E-2</v>
          </cell>
          <cell r="CA137">
            <v>1.6013888888888887E-2</v>
          </cell>
          <cell r="CB137">
            <v>1.5972222222222224E-2</v>
          </cell>
          <cell r="CC137">
            <v>1.5930555555555555E-2</v>
          </cell>
          <cell r="CD137">
            <v>1.5888888888888886E-2</v>
          </cell>
          <cell r="CE137">
            <v>1.5861111111111114E-2</v>
          </cell>
          <cell r="CF137">
            <v>1.5847222222222224E-2</v>
          </cell>
          <cell r="CG137">
            <v>1.5833333333333335E-2</v>
          </cell>
          <cell r="CH137">
            <v>1.5819444444444445E-2</v>
          </cell>
          <cell r="CI137">
            <v>1.5819444444444445E-2</v>
          </cell>
          <cell r="CJ137">
            <v>1.5819444444444445E-2</v>
          </cell>
          <cell r="CK137">
            <v>1.5847222222222224E-2</v>
          </cell>
          <cell r="CL137">
            <v>1.5888888888888886E-2</v>
          </cell>
          <cell r="CM137">
            <v>1.6245370370370368E-2</v>
          </cell>
          <cell r="CN137">
            <v>1.6500000000000001E-2</v>
          </cell>
          <cell r="CO137">
            <v>1.6500000000000001E-2</v>
          </cell>
          <cell r="CP137">
            <v>1.6500000000000001E-2</v>
          </cell>
          <cell r="CQ137">
            <v>0</v>
          </cell>
        </row>
        <row r="138">
          <cell r="AU138" t="str">
            <v>PLN</v>
          </cell>
          <cell r="AV138">
            <v>2.2721111111111116E-2</v>
          </cell>
          <cell r="AW138">
            <v>2.2180555555555564E-2</v>
          </cell>
          <cell r="AX138">
            <v>2.1680555555555564E-2</v>
          </cell>
          <cell r="AY138">
            <v>2.1238333333333345E-2</v>
          </cell>
          <cell r="AZ138">
            <v>2.0776666666666676E-2</v>
          </cell>
          <cell r="BA138">
            <v>2.0333055555555566E-2</v>
          </cell>
          <cell r="BB138">
            <v>1.9782500000000008E-2</v>
          </cell>
          <cell r="BC138">
            <v>1.9326388888888893E-2</v>
          </cell>
          <cell r="BD138">
            <v>1.888277777777778E-2</v>
          </cell>
          <cell r="BE138">
            <v>1.8458611111111113E-2</v>
          </cell>
          <cell r="BF138">
            <v>1.8096944444444443E-2</v>
          </cell>
          <cell r="BG138">
            <v>1.7818611111111108E-2</v>
          </cell>
          <cell r="BH138">
            <v>1.7543055555555551E-2</v>
          </cell>
          <cell r="BI138">
            <v>1.7357777777777774E-2</v>
          </cell>
          <cell r="BJ138">
            <v>1.7232222222222218E-2</v>
          </cell>
          <cell r="BK138">
            <v>1.7204444444444439E-2</v>
          </cell>
          <cell r="BL138">
            <v>1.7167777777777775E-2</v>
          </cell>
          <cell r="BM138">
            <v>1.7122777777777775E-2</v>
          </cell>
          <cell r="BN138">
            <v>1.686379629629629E-2</v>
          </cell>
          <cell r="BO138">
            <v>1.6684768518518512E-2</v>
          </cell>
          <cell r="BP138">
            <v>1.6679999999999993E-2</v>
          </cell>
          <cell r="BQ138">
            <v>1.6679999999999993E-2</v>
          </cell>
          <cell r="BS138" t="str">
            <v>LeasePlan Poland</v>
          </cell>
          <cell r="BU138">
            <v>1.6902777777777777E-2</v>
          </cell>
          <cell r="BV138">
            <v>1.6722222222222222E-2</v>
          </cell>
          <cell r="BW138">
            <v>1.6541666666666666E-2</v>
          </cell>
          <cell r="BX138">
            <v>1.6361111111111111E-2</v>
          </cell>
          <cell r="BY138">
            <v>1.6180555555555552E-2</v>
          </cell>
          <cell r="BZ138">
            <v>1.6055555555555556E-2</v>
          </cell>
          <cell r="CA138">
            <v>1.6013888888888887E-2</v>
          </cell>
          <cell r="CB138">
            <v>1.5972222222222224E-2</v>
          </cell>
          <cell r="CC138">
            <v>1.5930555555555555E-2</v>
          </cell>
          <cell r="CD138">
            <v>1.5888888888888886E-2</v>
          </cell>
          <cell r="CE138">
            <v>1.5861111111111114E-2</v>
          </cell>
          <cell r="CF138">
            <v>1.5847222222222224E-2</v>
          </cell>
          <cell r="CG138">
            <v>1.5833333333333335E-2</v>
          </cell>
          <cell r="CH138">
            <v>1.5819444444444445E-2</v>
          </cell>
          <cell r="CI138">
            <v>1.5819444444444445E-2</v>
          </cell>
          <cell r="CJ138">
            <v>1.5819444444444445E-2</v>
          </cell>
          <cell r="CK138">
            <v>1.5847222222222224E-2</v>
          </cell>
          <cell r="CL138">
            <v>1.5888888888888886E-2</v>
          </cell>
          <cell r="CM138">
            <v>1.6245370370370368E-2</v>
          </cell>
          <cell r="CN138">
            <v>1.6500000000000001E-2</v>
          </cell>
          <cell r="CO138">
            <v>1.6500000000000001E-2</v>
          </cell>
          <cell r="CP138">
            <v>1.6500000000000001E-2</v>
          </cell>
          <cell r="CQ138">
            <v>0</v>
          </cell>
        </row>
        <row r="139">
          <cell r="BS139" t="str">
            <v>LeasePlan Portugal</v>
          </cell>
          <cell r="BU139">
            <v>1.6902777777777777E-2</v>
          </cell>
          <cell r="BV139">
            <v>1.6722222222222222E-2</v>
          </cell>
          <cell r="BW139">
            <v>1.6541666666666666E-2</v>
          </cell>
          <cell r="BX139">
            <v>1.6361111111111111E-2</v>
          </cell>
          <cell r="BY139">
            <v>1.6180555555555552E-2</v>
          </cell>
          <cell r="BZ139">
            <v>1.6055555555555556E-2</v>
          </cell>
          <cell r="CA139">
            <v>1.6013888888888887E-2</v>
          </cell>
          <cell r="CB139">
            <v>1.5972222222222224E-2</v>
          </cell>
          <cell r="CC139">
            <v>1.5930555555555555E-2</v>
          </cell>
          <cell r="CD139">
            <v>1.5888888888888886E-2</v>
          </cell>
          <cell r="CE139">
            <v>1.5861111111111114E-2</v>
          </cell>
          <cell r="CF139">
            <v>1.5847222222222224E-2</v>
          </cell>
          <cell r="CG139">
            <v>1.5833333333333335E-2</v>
          </cell>
          <cell r="CH139">
            <v>1.5819444444444445E-2</v>
          </cell>
          <cell r="CI139">
            <v>1.5819444444444445E-2</v>
          </cell>
          <cell r="CJ139">
            <v>1.5819444444444445E-2</v>
          </cell>
          <cell r="CK139">
            <v>1.5847222222222224E-2</v>
          </cell>
          <cell r="CL139">
            <v>1.5888888888888886E-2</v>
          </cell>
          <cell r="CM139">
            <v>1.6245370370370368E-2</v>
          </cell>
          <cell r="CN139">
            <v>1.6500000000000001E-2</v>
          </cell>
          <cell r="CO139">
            <v>1.6500000000000001E-2</v>
          </cell>
          <cell r="CP139">
            <v>1.6500000000000001E-2</v>
          </cell>
          <cell r="CQ139">
            <v>0</v>
          </cell>
        </row>
        <row r="140">
          <cell r="BS140" t="str">
            <v>LeasePlan Romania</v>
          </cell>
          <cell r="BU140">
            <v>1.6902777777777777E-2</v>
          </cell>
          <cell r="BV140">
            <v>1.6722222222222222E-2</v>
          </cell>
          <cell r="BW140">
            <v>1.6541666666666666E-2</v>
          </cell>
          <cell r="BX140">
            <v>1.6361111111111111E-2</v>
          </cell>
          <cell r="BY140">
            <v>1.6180555555555552E-2</v>
          </cell>
          <cell r="BZ140">
            <v>1.6055555555555556E-2</v>
          </cell>
          <cell r="CA140">
            <v>1.6013888888888887E-2</v>
          </cell>
          <cell r="CB140">
            <v>1.5972222222222224E-2</v>
          </cell>
          <cell r="CC140">
            <v>1.5930555555555555E-2</v>
          </cell>
          <cell r="CD140">
            <v>1.5888888888888886E-2</v>
          </cell>
          <cell r="CE140">
            <v>1.5861111111111114E-2</v>
          </cell>
          <cell r="CF140">
            <v>1.5847222222222224E-2</v>
          </cell>
          <cell r="CG140">
            <v>1.5833333333333335E-2</v>
          </cell>
          <cell r="CH140">
            <v>1.5819444444444445E-2</v>
          </cell>
          <cell r="CI140">
            <v>1.5819444444444445E-2</v>
          </cell>
          <cell r="CJ140">
            <v>1.5819444444444445E-2</v>
          </cell>
          <cell r="CK140">
            <v>1.5847222222222224E-2</v>
          </cell>
          <cell r="CL140">
            <v>1.5888888888888886E-2</v>
          </cell>
          <cell r="CM140">
            <v>1.6245370370370368E-2</v>
          </cell>
          <cell r="CN140">
            <v>1.6500000000000001E-2</v>
          </cell>
          <cell r="CO140">
            <v>1.6500000000000001E-2</v>
          </cell>
          <cell r="CP140">
            <v>1.6500000000000001E-2</v>
          </cell>
          <cell r="CQ140">
            <v>0</v>
          </cell>
        </row>
        <row r="141">
          <cell r="AU141" t="str">
            <v>RUB</v>
          </cell>
          <cell r="AV141">
            <v>0.10526333333333335</v>
          </cell>
          <cell r="AW141">
            <v>0.10601333333333336</v>
          </cell>
          <cell r="AX141">
            <v>0.10678000000000004</v>
          </cell>
          <cell r="AY141">
            <v>0.10753277777777782</v>
          </cell>
          <cell r="AZ141">
            <v>0.10824111111111115</v>
          </cell>
          <cell r="BA141">
            <v>0.10894388888888897</v>
          </cell>
          <cell r="BB141">
            <v>0.10940500000000007</v>
          </cell>
          <cell r="BC141">
            <v>0.10994944444444452</v>
          </cell>
          <cell r="BD141">
            <v>0.11021055555555564</v>
          </cell>
          <cell r="BE141">
            <v>0.11011333333333342</v>
          </cell>
          <cell r="BF141">
            <v>0.11017166666666675</v>
          </cell>
          <cell r="BG141">
            <v>0.11029388888888896</v>
          </cell>
          <cell r="BH141">
            <v>0.11017152777777786</v>
          </cell>
          <cell r="BI141">
            <v>0.1099548611111112</v>
          </cell>
          <cell r="BJ141">
            <v>0.10957986111111119</v>
          </cell>
          <cell r="BK141">
            <v>0.10894652777777786</v>
          </cell>
          <cell r="BL141">
            <v>0.10808819444444452</v>
          </cell>
          <cell r="BM141">
            <v>0.1066020833333334</v>
          </cell>
          <cell r="BN141">
            <v>0.10058217592592596</v>
          </cell>
          <cell r="BO141">
            <v>9.6153587962963E-2</v>
          </cell>
          <cell r="BP141">
            <v>9.6000000000000044E-2</v>
          </cell>
          <cell r="BQ141">
            <v>9.6000000000000044E-2</v>
          </cell>
          <cell r="BS141" t="str">
            <v>LeasePlan Russia</v>
          </cell>
          <cell r="BU141">
            <v>1.6902777777777777E-2</v>
          </cell>
          <cell r="BV141">
            <v>1.6722222222222222E-2</v>
          </cell>
          <cell r="BW141">
            <v>1.6541666666666666E-2</v>
          </cell>
          <cell r="BX141">
            <v>1.6361111111111111E-2</v>
          </cell>
          <cell r="BY141">
            <v>1.6180555555555552E-2</v>
          </cell>
          <cell r="BZ141">
            <v>1.6055555555555556E-2</v>
          </cell>
          <cell r="CA141">
            <v>1.6013888888888887E-2</v>
          </cell>
          <cell r="CB141">
            <v>1.5972222222222224E-2</v>
          </cell>
          <cell r="CC141">
            <v>1.5930555555555555E-2</v>
          </cell>
          <cell r="CD141">
            <v>1.5888888888888886E-2</v>
          </cell>
          <cell r="CE141">
            <v>1.5861111111111114E-2</v>
          </cell>
          <cell r="CF141">
            <v>1.5847222222222224E-2</v>
          </cell>
          <cell r="CG141">
            <v>1.5833333333333335E-2</v>
          </cell>
          <cell r="CH141">
            <v>1.5819444444444445E-2</v>
          </cell>
          <cell r="CI141">
            <v>1.5819444444444445E-2</v>
          </cell>
          <cell r="CJ141">
            <v>1.5819444444444445E-2</v>
          </cell>
          <cell r="CK141">
            <v>1.5847222222222224E-2</v>
          </cell>
          <cell r="CL141">
            <v>1.5888888888888886E-2</v>
          </cell>
          <cell r="CM141">
            <v>1.6245370370370368E-2</v>
          </cell>
          <cell r="CN141">
            <v>1.6500000000000001E-2</v>
          </cell>
          <cell r="CO141">
            <v>1.6500000000000001E-2</v>
          </cell>
          <cell r="CP141">
            <v>1.6500000000000001E-2</v>
          </cell>
          <cell r="CQ141">
            <v>0</v>
          </cell>
        </row>
        <row r="142">
          <cell r="BS142" t="str">
            <v>LeasePlan Slovakia</v>
          </cell>
          <cell r="BU142">
            <v>1.6902777777777777E-2</v>
          </cell>
          <cell r="BV142">
            <v>1.6722222222222222E-2</v>
          </cell>
          <cell r="BW142">
            <v>1.6541666666666666E-2</v>
          </cell>
          <cell r="BX142">
            <v>1.6361111111111111E-2</v>
          </cell>
          <cell r="BY142">
            <v>1.6180555555555552E-2</v>
          </cell>
          <cell r="BZ142">
            <v>1.6055555555555556E-2</v>
          </cell>
          <cell r="CA142">
            <v>1.6013888888888887E-2</v>
          </cell>
          <cell r="CB142">
            <v>1.5972222222222224E-2</v>
          </cell>
          <cell r="CC142">
            <v>1.5930555555555555E-2</v>
          </cell>
          <cell r="CD142">
            <v>1.5888888888888886E-2</v>
          </cell>
          <cell r="CE142">
            <v>1.5861111111111114E-2</v>
          </cell>
          <cell r="CF142">
            <v>1.5847222222222224E-2</v>
          </cell>
          <cell r="CG142">
            <v>1.5833333333333335E-2</v>
          </cell>
          <cell r="CH142">
            <v>1.5819444444444445E-2</v>
          </cell>
          <cell r="CI142">
            <v>1.5819444444444445E-2</v>
          </cell>
          <cell r="CJ142">
            <v>1.5819444444444445E-2</v>
          </cell>
          <cell r="CK142">
            <v>1.5847222222222224E-2</v>
          </cell>
          <cell r="CL142">
            <v>1.5888888888888886E-2</v>
          </cell>
          <cell r="CM142">
            <v>1.6245370370370368E-2</v>
          </cell>
          <cell r="CN142">
            <v>1.6500000000000001E-2</v>
          </cell>
          <cell r="CO142">
            <v>1.6500000000000001E-2</v>
          </cell>
          <cell r="CP142">
            <v>1.6500000000000001E-2</v>
          </cell>
          <cell r="CQ142">
            <v>0</v>
          </cell>
        </row>
        <row r="143">
          <cell r="BS143" t="str">
            <v>LeasePlan Spain</v>
          </cell>
          <cell r="BU143">
            <v>1.6902777777777777E-2</v>
          </cell>
          <cell r="BV143">
            <v>1.6722222222222222E-2</v>
          </cell>
          <cell r="BW143">
            <v>1.6541666666666666E-2</v>
          </cell>
          <cell r="BX143">
            <v>1.6361111111111111E-2</v>
          </cell>
          <cell r="BY143">
            <v>1.6180555555555552E-2</v>
          </cell>
          <cell r="BZ143">
            <v>1.6055555555555556E-2</v>
          </cell>
          <cell r="CA143">
            <v>1.6013888888888887E-2</v>
          </cell>
          <cell r="CB143">
            <v>1.5972222222222224E-2</v>
          </cell>
          <cell r="CC143">
            <v>1.5930555555555555E-2</v>
          </cell>
          <cell r="CD143">
            <v>1.5888888888888886E-2</v>
          </cell>
          <cell r="CE143">
            <v>1.5861111111111114E-2</v>
          </cell>
          <cell r="CF143">
            <v>1.5847222222222224E-2</v>
          </cell>
          <cell r="CG143">
            <v>1.5833333333333335E-2</v>
          </cell>
          <cell r="CH143">
            <v>1.5819444444444445E-2</v>
          </cell>
          <cell r="CI143">
            <v>1.5819444444444445E-2</v>
          </cell>
          <cell r="CJ143">
            <v>1.5819444444444445E-2</v>
          </cell>
          <cell r="CK143">
            <v>1.5847222222222224E-2</v>
          </cell>
          <cell r="CL143">
            <v>1.5888888888888886E-2</v>
          </cell>
          <cell r="CM143">
            <v>1.6245370370370368E-2</v>
          </cell>
          <cell r="CN143">
            <v>1.6500000000000001E-2</v>
          </cell>
          <cell r="CO143">
            <v>1.6500000000000001E-2</v>
          </cell>
          <cell r="CP143">
            <v>1.6500000000000001E-2</v>
          </cell>
          <cell r="CQ143">
            <v>0</v>
          </cell>
        </row>
        <row r="144">
          <cell r="BS144" t="str">
            <v>LeasePlan Supply Services</v>
          </cell>
          <cell r="BU144">
            <v>1.6902777777777777E-2</v>
          </cell>
          <cell r="BV144">
            <v>1.6722222222222222E-2</v>
          </cell>
          <cell r="BW144">
            <v>1.6541666666666666E-2</v>
          </cell>
          <cell r="BX144">
            <v>1.6361111111111111E-2</v>
          </cell>
          <cell r="BY144">
            <v>1.6180555555555552E-2</v>
          </cell>
          <cell r="BZ144">
            <v>1.6055555555555556E-2</v>
          </cell>
          <cell r="CA144">
            <v>1.6013888888888887E-2</v>
          </cell>
          <cell r="CB144">
            <v>1.5972222222222224E-2</v>
          </cell>
          <cell r="CC144">
            <v>1.5930555555555555E-2</v>
          </cell>
          <cell r="CD144">
            <v>1.5888888888888886E-2</v>
          </cell>
          <cell r="CE144">
            <v>1.5861111111111114E-2</v>
          </cell>
          <cell r="CF144">
            <v>1.5847222222222224E-2</v>
          </cell>
          <cell r="CG144">
            <v>1.5833333333333335E-2</v>
          </cell>
          <cell r="CH144">
            <v>1.5819444444444445E-2</v>
          </cell>
          <cell r="CI144">
            <v>1.5819444444444445E-2</v>
          </cell>
          <cell r="CJ144">
            <v>1.5819444444444445E-2</v>
          </cell>
          <cell r="CK144">
            <v>1.5847222222222224E-2</v>
          </cell>
          <cell r="CL144">
            <v>1.5888888888888886E-2</v>
          </cell>
          <cell r="CM144">
            <v>1.6245370370370368E-2</v>
          </cell>
          <cell r="CN144">
            <v>1.6500000000000001E-2</v>
          </cell>
          <cell r="CO144">
            <v>1.6500000000000001E-2</v>
          </cell>
          <cell r="CP144">
            <v>1.6500000000000001E-2</v>
          </cell>
          <cell r="CQ144">
            <v>0</v>
          </cell>
        </row>
        <row r="145">
          <cell r="AU145" t="str">
            <v>SEK</v>
          </cell>
          <cell r="AV145">
            <v>5.3904166666666649E-3</v>
          </cell>
          <cell r="AW145">
            <v>4.7623611111111113E-3</v>
          </cell>
          <cell r="AX145">
            <v>4.1690277777777784E-3</v>
          </cell>
          <cell r="AY145">
            <v>3.611805555555556E-3</v>
          </cell>
          <cell r="AZ145">
            <v>3.1004166666666667E-3</v>
          </cell>
          <cell r="BA145">
            <v>2.5729166666666665E-3</v>
          </cell>
          <cell r="BB145">
            <v>2.0748611111111111E-3</v>
          </cell>
          <cell r="BC145">
            <v>1.5934722222222231E-3</v>
          </cell>
          <cell r="BD145">
            <v>1.1365277777777786E-3</v>
          </cell>
          <cell r="BE145">
            <v>7.2597222222222247E-4</v>
          </cell>
          <cell r="BF145">
            <v>3.4180555555555554E-4</v>
          </cell>
          <cell r="BG145">
            <v>-1.1805555555555642E-5</v>
          </cell>
          <cell r="BH145">
            <v>-3.2430555555555544E-4</v>
          </cell>
          <cell r="BI145">
            <v>-6.0486111111111114E-4</v>
          </cell>
          <cell r="BJ145">
            <v>-8.8763888888888887E-4</v>
          </cell>
          <cell r="BK145">
            <v>-1.0987499999999999E-3</v>
          </cell>
          <cell r="BL145">
            <v>-1.2979166666666664E-3</v>
          </cell>
          <cell r="BM145">
            <v>-1.4887499999999998E-3</v>
          </cell>
          <cell r="BN145">
            <v>-2.2660763888888878E-3</v>
          </cell>
          <cell r="BO145">
            <v>-3.0097916666666645E-3</v>
          </cell>
          <cell r="BP145">
            <v>-3.0499999999999985E-3</v>
          </cell>
          <cell r="BQ145">
            <v>-3.0499999999999985E-3</v>
          </cell>
          <cell r="BS145" t="str">
            <v>LeasePlan Sweden</v>
          </cell>
          <cell r="BU145">
            <v>1.6902777777777777E-2</v>
          </cell>
          <cell r="BV145">
            <v>1.6722222222222222E-2</v>
          </cell>
          <cell r="BW145">
            <v>1.6541666666666666E-2</v>
          </cell>
          <cell r="BX145">
            <v>1.6361111111111111E-2</v>
          </cell>
          <cell r="BY145">
            <v>1.6180555555555552E-2</v>
          </cell>
          <cell r="BZ145">
            <v>1.6055555555555556E-2</v>
          </cell>
          <cell r="CA145">
            <v>1.6013888888888887E-2</v>
          </cell>
          <cell r="CB145">
            <v>1.5972222222222224E-2</v>
          </cell>
          <cell r="CC145">
            <v>1.5930555555555555E-2</v>
          </cell>
          <cell r="CD145">
            <v>1.5888888888888886E-2</v>
          </cell>
          <cell r="CE145">
            <v>1.5861111111111114E-2</v>
          </cell>
          <cell r="CF145">
            <v>1.5847222222222224E-2</v>
          </cell>
          <cell r="CG145">
            <v>1.5833333333333335E-2</v>
          </cell>
          <cell r="CH145">
            <v>1.5819444444444445E-2</v>
          </cell>
          <cell r="CI145">
            <v>1.5819444444444445E-2</v>
          </cell>
          <cell r="CJ145">
            <v>1.5819444444444445E-2</v>
          </cell>
          <cell r="CK145">
            <v>1.5847222222222224E-2</v>
          </cell>
          <cell r="CL145">
            <v>1.5888888888888886E-2</v>
          </cell>
          <cell r="CM145">
            <v>1.6245370370370368E-2</v>
          </cell>
          <cell r="CN145">
            <v>1.6500000000000001E-2</v>
          </cell>
          <cell r="CO145">
            <v>1.6500000000000001E-2</v>
          </cell>
          <cell r="CP145">
            <v>1.6500000000000001E-2</v>
          </cell>
          <cell r="CQ145">
            <v>0</v>
          </cell>
        </row>
        <row r="146">
          <cell r="AU146" t="str">
            <v>CHF</v>
          </cell>
          <cell r="AV146">
            <v>-2.7479444444444452E-3</v>
          </cell>
          <cell r="AW146">
            <v>-3.0812777777777783E-3</v>
          </cell>
          <cell r="AX146">
            <v>-3.4068333333333338E-3</v>
          </cell>
          <cell r="AY146">
            <v>-3.7068333333333337E-3</v>
          </cell>
          <cell r="AZ146">
            <v>-3.999055555555556E-3</v>
          </cell>
          <cell r="BA146">
            <v>-4.3204444444444453E-3</v>
          </cell>
          <cell r="BB146">
            <v>-4.5981944444444455E-3</v>
          </cell>
          <cell r="BC146">
            <v>-4.8855555555555562E-3</v>
          </cell>
          <cell r="BD146">
            <v>-5.1722222222222213E-3</v>
          </cell>
          <cell r="BE146">
            <v>-5.4455555555555559E-3</v>
          </cell>
          <cell r="BF146">
            <v>-5.7077777777777769E-3</v>
          </cell>
          <cell r="BG146">
            <v>-5.9738888888888871E-3</v>
          </cell>
          <cell r="BH146">
            <v>-6.2419444444444423E-3</v>
          </cell>
          <cell r="BI146">
            <v>-6.4986111111111087E-3</v>
          </cell>
          <cell r="BJ146">
            <v>-6.75083333333333E-3</v>
          </cell>
          <cell r="BK146">
            <v>-6.9980555555555534E-3</v>
          </cell>
          <cell r="BL146">
            <v>-7.2449999999999971E-3</v>
          </cell>
          <cell r="BM146">
            <v>-7.4555555555555529E-3</v>
          </cell>
          <cell r="BN146">
            <v>-7.9019907407407389E-3</v>
          </cell>
          <cell r="BO146">
            <v>-8.3811574074074014E-3</v>
          </cell>
          <cell r="BP146">
            <v>-8.4199999999999935E-3</v>
          </cell>
          <cell r="BQ146">
            <v>-8.4199999999999935E-3</v>
          </cell>
          <cell r="BS146" t="str">
            <v>LeasePlan Switzerland</v>
          </cell>
          <cell r="BU146">
            <v>1.6902777777777777E-2</v>
          </cell>
          <cell r="BV146">
            <v>1.6722222222222222E-2</v>
          </cell>
          <cell r="BW146">
            <v>1.6541666666666666E-2</v>
          </cell>
          <cell r="BX146">
            <v>1.6361111111111111E-2</v>
          </cell>
          <cell r="BY146">
            <v>1.6180555555555552E-2</v>
          </cell>
          <cell r="BZ146">
            <v>1.6055555555555556E-2</v>
          </cell>
          <cell r="CA146">
            <v>1.6013888888888887E-2</v>
          </cell>
          <cell r="CB146">
            <v>1.5972222222222224E-2</v>
          </cell>
          <cell r="CC146">
            <v>1.5930555555555555E-2</v>
          </cell>
          <cell r="CD146">
            <v>1.5888888888888886E-2</v>
          </cell>
          <cell r="CE146">
            <v>1.5861111111111114E-2</v>
          </cell>
          <cell r="CF146">
            <v>1.5847222222222224E-2</v>
          </cell>
          <cell r="CG146">
            <v>1.5833333333333335E-2</v>
          </cell>
          <cell r="CH146">
            <v>1.5819444444444445E-2</v>
          </cell>
          <cell r="CI146">
            <v>1.5819444444444445E-2</v>
          </cell>
          <cell r="CJ146">
            <v>1.5819444444444445E-2</v>
          </cell>
          <cell r="CK146">
            <v>1.5847222222222224E-2</v>
          </cell>
          <cell r="CL146">
            <v>1.5888888888888886E-2</v>
          </cell>
          <cell r="CM146">
            <v>1.6245370370370368E-2</v>
          </cell>
          <cell r="CN146">
            <v>1.6500000000000001E-2</v>
          </cell>
          <cell r="CO146">
            <v>1.6500000000000001E-2</v>
          </cell>
          <cell r="CP146">
            <v>1.6500000000000001E-2</v>
          </cell>
          <cell r="CQ146">
            <v>0</v>
          </cell>
        </row>
        <row r="147">
          <cell r="BS147" t="str">
            <v xml:space="preserve">LeasePlan Turkey </v>
          </cell>
          <cell r="BU147">
            <v>1.6902777777777777E-2</v>
          </cell>
          <cell r="BV147">
            <v>1.6722222222222222E-2</v>
          </cell>
          <cell r="BW147">
            <v>1.6541666666666666E-2</v>
          </cell>
          <cell r="BX147">
            <v>1.6361111111111111E-2</v>
          </cell>
          <cell r="BY147">
            <v>1.6180555555555552E-2</v>
          </cell>
          <cell r="BZ147">
            <v>1.6055555555555556E-2</v>
          </cell>
          <cell r="CA147">
            <v>1.6013888888888887E-2</v>
          </cell>
          <cell r="CB147">
            <v>1.5972222222222224E-2</v>
          </cell>
          <cell r="CC147">
            <v>1.5930555555555555E-2</v>
          </cell>
          <cell r="CD147">
            <v>1.5888888888888886E-2</v>
          </cell>
          <cell r="CE147">
            <v>1.5861111111111114E-2</v>
          </cell>
          <cell r="CF147">
            <v>1.5847222222222224E-2</v>
          </cell>
          <cell r="CG147">
            <v>1.5833333333333335E-2</v>
          </cell>
          <cell r="CH147">
            <v>1.5819444444444445E-2</v>
          </cell>
          <cell r="CI147">
            <v>1.5819444444444445E-2</v>
          </cell>
          <cell r="CJ147">
            <v>1.5819444444444445E-2</v>
          </cell>
          <cell r="CK147">
            <v>1.5847222222222224E-2</v>
          </cell>
          <cell r="CL147">
            <v>1.5888888888888886E-2</v>
          </cell>
          <cell r="CM147">
            <v>1.6245370370370368E-2</v>
          </cell>
          <cell r="CN147">
            <v>1.6500000000000001E-2</v>
          </cell>
          <cell r="CO147">
            <v>1.6500000000000001E-2</v>
          </cell>
          <cell r="CP147">
            <v>1.6500000000000001E-2</v>
          </cell>
          <cell r="CQ147">
            <v>0</v>
          </cell>
        </row>
        <row r="148">
          <cell r="BS148" t="str">
            <v>LeasePlan Turkey (EUR)</v>
          </cell>
          <cell r="BT148">
            <v>100</v>
          </cell>
          <cell r="BU148">
            <v>1.6902777777777777E-2</v>
          </cell>
          <cell r="BV148">
            <v>1.6722222222222222E-2</v>
          </cell>
          <cell r="BW148">
            <v>1.6541666666666666E-2</v>
          </cell>
          <cell r="BX148">
            <v>1.6361111111111111E-2</v>
          </cell>
          <cell r="BY148">
            <v>1.6180555555555552E-2</v>
          </cell>
          <cell r="BZ148">
            <v>1.6055555555555556E-2</v>
          </cell>
          <cell r="CA148">
            <v>1.6013888888888887E-2</v>
          </cell>
          <cell r="CB148">
            <v>1.5972222222222224E-2</v>
          </cell>
          <cell r="CC148">
            <v>1.5930555555555555E-2</v>
          </cell>
          <cell r="CD148">
            <v>1.5888888888888886E-2</v>
          </cell>
          <cell r="CE148">
            <v>1.5861111111111114E-2</v>
          </cell>
          <cell r="CF148">
            <v>1.5847222222222224E-2</v>
          </cell>
          <cell r="CG148">
            <v>1.5833333333333335E-2</v>
          </cell>
          <cell r="CH148">
            <v>1.5819444444444445E-2</v>
          </cell>
          <cell r="CI148">
            <v>1.5819444444444445E-2</v>
          </cell>
          <cell r="CJ148">
            <v>1.5819444444444445E-2</v>
          </cell>
          <cell r="CK148">
            <v>1.5847222222222224E-2</v>
          </cell>
          <cell r="CL148">
            <v>1.5888888888888886E-2</v>
          </cell>
          <cell r="CM148">
            <v>1.6245370370370368E-2</v>
          </cell>
          <cell r="CN148">
            <v>1.6500000000000001E-2</v>
          </cell>
          <cell r="CO148">
            <v>1.6500000000000001E-2</v>
          </cell>
          <cell r="CP148">
            <v>1.6500000000000001E-2</v>
          </cell>
          <cell r="CQ148">
            <v>0</v>
          </cell>
        </row>
        <row r="149">
          <cell r="AU149" t="str">
            <v>TRY</v>
          </cell>
          <cell r="AV149">
            <v>2.6132777777777773E-3</v>
          </cell>
          <cell r="AW149">
            <v>2.3188333333333329E-3</v>
          </cell>
          <cell r="AX149">
            <v>2.051333333333333E-3</v>
          </cell>
          <cell r="AY149">
            <v>1.8130000000000002E-3</v>
          </cell>
          <cell r="AZ149">
            <v>1.5916111111111109E-3</v>
          </cell>
          <cell r="BA149">
            <v>1.3168888888888885E-3</v>
          </cell>
          <cell r="BB149">
            <v>1.0950277777777772E-3</v>
          </cell>
          <cell r="BC149">
            <v>8.6669444444444391E-4</v>
          </cell>
          <cell r="BD149">
            <v>6.3813888888888839E-4</v>
          </cell>
          <cell r="BE149">
            <v>4.2133333333333286E-4</v>
          </cell>
          <cell r="BF149">
            <v>2.3994444444444416E-4</v>
          </cell>
          <cell r="BG149">
            <v>7.9388888888888933E-5</v>
          </cell>
          <cell r="BH149">
            <v>-9.2694444444444305E-5</v>
          </cell>
          <cell r="BI149">
            <v>-2.3713888888888881E-4</v>
          </cell>
          <cell r="BJ149">
            <v>-3.5991666666666659E-4</v>
          </cell>
          <cell r="BK149">
            <v>-4.9388888888888887E-4</v>
          </cell>
          <cell r="BL149">
            <v>-6.2277777777777776E-4</v>
          </cell>
          <cell r="BM149">
            <v>-7.3752777777777792E-4</v>
          </cell>
          <cell r="BN149">
            <v>-1.369085648148149E-3</v>
          </cell>
          <cell r="BO149">
            <v>-1.9012175925925937E-3</v>
          </cell>
          <cell r="BP149">
            <v>-1.9200000000000013E-3</v>
          </cell>
          <cell r="BQ149">
            <v>-1.9200000000000013E-3</v>
          </cell>
          <cell r="BS149" t="str">
            <v>LeasePlan Turkey (FX)</v>
          </cell>
          <cell r="BU149">
            <v>1.6902777777777777E-2</v>
          </cell>
          <cell r="BV149">
            <v>1.6722222222222222E-2</v>
          </cell>
          <cell r="BW149">
            <v>1.6541666666666666E-2</v>
          </cell>
          <cell r="BX149">
            <v>1.6361111111111111E-2</v>
          </cell>
          <cell r="BY149">
            <v>1.6180555555555552E-2</v>
          </cell>
          <cell r="BZ149">
            <v>1.6055555555555556E-2</v>
          </cell>
          <cell r="CA149">
            <v>1.6013888888888887E-2</v>
          </cell>
          <cell r="CB149">
            <v>1.5972222222222224E-2</v>
          </cell>
          <cell r="CC149">
            <v>1.5930555555555555E-2</v>
          </cell>
          <cell r="CD149">
            <v>1.5888888888888886E-2</v>
          </cell>
          <cell r="CE149">
            <v>1.5861111111111114E-2</v>
          </cell>
          <cell r="CF149">
            <v>1.5847222222222224E-2</v>
          </cell>
          <cell r="CG149">
            <v>1.5833333333333335E-2</v>
          </cell>
          <cell r="CH149">
            <v>1.5819444444444445E-2</v>
          </cell>
          <cell r="CI149">
            <v>1.5819444444444445E-2</v>
          </cell>
          <cell r="CJ149">
            <v>1.5819444444444445E-2</v>
          </cell>
          <cell r="CK149">
            <v>1.5847222222222224E-2</v>
          </cell>
          <cell r="CL149">
            <v>1.5888888888888886E-2</v>
          </cell>
          <cell r="CM149">
            <v>1.6245370370370368E-2</v>
          </cell>
          <cell r="CN149">
            <v>1.6500000000000001E-2</v>
          </cell>
          <cell r="CO149">
            <v>1.6500000000000001E-2</v>
          </cell>
          <cell r="CP149">
            <v>1.6500000000000001E-2</v>
          </cell>
          <cell r="CQ149">
            <v>0</v>
          </cell>
        </row>
        <row r="150">
          <cell r="BS150" t="str">
            <v>LeasePlan Treasury Almere</v>
          </cell>
          <cell r="BU150">
            <v>1.6902777777777777E-2</v>
          </cell>
          <cell r="BV150">
            <v>1.6722222222222222E-2</v>
          </cell>
          <cell r="BW150">
            <v>1.6541666666666666E-2</v>
          </cell>
          <cell r="BX150">
            <v>1.6361111111111111E-2</v>
          </cell>
          <cell r="BY150">
            <v>1.6180555555555552E-2</v>
          </cell>
          <cell r="BZ150">
            <v>1.6055555555555556E-2</v>
          </cell>
          <cell r="CA150">
            <v>1.6013888888888887E-2</v>
          </cell>
          <cell r="CB150">
            <v>1.5972222222222224E-2</v>
          </cell>
          <cell r="CC150">
            <v>1.5930555555555555E-2</v>
          </cell>
          <cell r="CD150">
            <v>1.5888888888888886E-2</v>
          </cell>
          <cell r="CE150">
            <v>1.5861111111111114E-2</v>
          </cell>
          <cell r="CF150">
            <v>1.5847222222222224E-2</v>
          </cell>
          <cell r="CG150">
            <v>1.5833333333333335E-2</v>
          </cell>
          <cell r="CH150">
            <v>1.5819444444444445E-2</v>
          </cell>
          <cell r="CI150">
            <v>1.5819444444444445E-2</v>
          </cell>
          <cell r="CJ150">
            <v>1.5819444444444445E-2</v>
          </cell>
          <cell r="CK150">
            <v>1.5847222222222224E-2</v>
          </cell>
          <cell r="CL150">
            <v>1.5888888888888886E-2</v>
          </cell>
          <cell r="CM150">
            <v>1.6245370370370368E-2</v>
          </cell>
          <cell r="CN150">
            <v>1.6500000000000001E-2</v>
          </cell>
          <cell r="CO150">
            <v>1.6500000000000001E-2</v>
          </cell>
          <cell r="CP150">
            <v>1.6500000000000001E-2</v>
          </cell>
          <cell r="CQ150">
            <v>0</v>
          </cell>
        </row>
        <row r="151">
          <cell r="BS151" t="str">
            <v>LeasePlan Treasury Dublin</v>
          </cell>
          <cell r="BU151">
            <v>1.6902777777777777E-2</v>
          </cell>
          <cell r="BV151">
            <v>1.6722222222222222E-2</v>
          </cell>
          <cell r="BW151">
            <v>1.6541666666666666E-2</v>
          </cell>
          <cell r="BX151">
            <v>1.6361111111111111E-2</v>
          </cell>
          <cell r="BY151">
            <v>1.6180555555555552E-2</v>
          </cell>
          <cell r="BZ151">
            <v>1.6055555555555556E-2</v>
          </cell>
          <cell r="CA151">
            <v>1.6013888888888887E-2</v>
          </cell>
          <cell r="CB151">
            <v>1.5972222222222224E-2</v>
          </cell>
          <cell r="CC151">
            <v>1.5930555555555555E-2</v>
          </cell>
          <cell r="CD151">
            <v>1.5888888888888886E-2</v>
          </cell>
          <cell r="CE151">
            <v>1.5861111111111114E-2</v>
          </cell>
          <cell r="CF151">
            <v>1.5847222222222224E-2</v>
          </cell>
          <cell r="CG151">
            <v>1.5833333333333335E-2</v>
          </cell>
          <cell r="CH151">
            <v>1.5819444444444445E-2</v>
          </cell>
          <cell r="CI151">
            <v>1.5819444444444445E-2</v>
          </cell>
          <cell r="CJ151">
            <v>1.5819444444444445E-2</v>
          </cell>
          <cell r="CK151">
            <v>1.5847222222222224E-2</v>
          </cell>
          <cell r="CL151">
            <v>1.5888888888888886E-2</v>
          </cell>
          <cell r="CM151">
            <v>1.6245370370370368E-2</v>
          </cell>
          <cell r="CN151">
            <v>1.6500000000000001E-2</v>
          </cell>
          <cell r="CO151">
            <v>1.6500000000000001E-2</v>
          </cell>
          <cell r="CP151">
            <v>1.6500000000000001E-2</v>
          </cell>
          <cell r="CQ151">
            <v>0</v>
          </cell>
        </row>
        <row r="152">
          <cell r="AU152" t="str">
            <v>AED</v>
          </cell>
          <cell r="AV152">
            <v>1.6827888888888892E-2</v>
          </cell>
          <cell r="AW152">
            <v>1.6956499999999999E-2</v>
          </cell>
          <cell r="AX152">
            <v>1.7160805555555561E-2</v>
          </cell>
          <cell r="AY152">
            <v>1.7399277777777781E-2</v>
          </cell>
          <cell r="AZ152">
            <v>1.7639833333333341E-2</v>
          </cell>
          <cell r="BA152">
            <v>1.7829000000000005E-2</v>
          </cell>
          <cell r="BB152">
            <v>1.8032055555555562E-2</v>
          </cell>
          <cell r="BC152">
            <v>1.8212888888888893E-2</v>
          </cell>
          <cell r="BD152">
            <v>1.8359277777777783E-2</v>
          </cell>
          <cell r="BE152">
            <v>1.8514555555555558E-2</v>
          </cell>
          <cell r="BF152">
            <v>1.871108333333334E-2</v>
          </cell>
          <cell r="BG152">
            <v>1.8872472222222228E-2</v>
          </cell>
          <cell r="BH152">
            <v>1.9006083333333333E-2</v>
          </cell>
          <cell r="BI152">
            <v>1.915080555555556E-2</v>
          </cell>
          <cell r="BJ152">
            <v>1.9263611111111117E-2</v>
          </cell>
          <cell r="BK152">
            <v>1.9386111111111118E-2</v>
          </cell>
          <cell r="BL152">
            <v>1.9514166666666673E-2</v>
          </cell>
          <cell r="BM152">
            <v>1.9567222222222229E-2</v>
          </cell>
          <cell r="BN152">
            <v>2.0049861111111116E-2</v>
          </cell>
          <cell r="BO152">
            <v>2.0095231481481481E-2</v>
          </cell>
          <cell r="BP152">
            <v>2.0110000000000003E-2</v>
          </cell>
          <cell r="BQ152">
            <v>2.0110000000000003E-2</v>
          </cell>
          <cell r="BS152" t="str">
            <v>LeasePlan United Arab Emirates</v>
          </cell>
          <cell r="BT152">
            <v>60</v>
          </cell>
          <cell r="BU152">
            <v>2.5608796296296293E-2</v>
          </cell>
          <cell r="BV152">
            <v>2.5381944444444443E-2</v>
          </cell>
          <cell r="BW152">
            <v>2.5175925925925921E-2</v>
          </cell>
          <cell r="BX152">
            <v>2.4990740740740737E-2</v>
          </cell>
          <cell r="BY152">
            <v>2.4821759259259252E-2</v>
          </cell>
          <cell r="BZ152">
            <v>2.4668981481481479E-2</v>
          </cell>
          <cell r="CA152">
            <v>2.453935185185185E-2</v>
          </cell>
          <cell r="CB152">
            <v>2.4428240740740733E-2</v>
          </cell>
          <cell r="CC152">
            <v>2.4331018518518516E-2</v>
          </cell>
          <cell r="CD152">
            <v>2.4243055555555552E-2</v>
          </cell>
          <cell r="CE152">
            <v>2.4163194444444445E-2</v>
          </cell>
          <cell r="CF152">
            <v>2.4092592592592589E-2</v>
          </cell>
          <cell r="CG152">
            <v>2.4031250000000001E-2</v>
          </cell>
          <cell r="CH152">
            <v>2.3979166666666666E-2</v>
          </cell>
          <cell r="CI152">
            <v>2.3937499999999997E-2</v>
          </cell>
          <cell r="CJ152">
            <v>2.390625E-2</v>
          </cell>
          <cell r="CK152">
            <v>2.3887731481481479E-2</v>
          </cell>
          <cell r="CL152">
            <v>2.3878472222222218E-2</v>
          </cell>
          <cell r="CM152">
            <v>2.4011091820987655E-2</v>
          </cell>
          <cell r="CN152">
            <v>2.4436342592592596E-2</v>
          </cell>
          <cell r="CO152">
            <v>2.4500000000000001E-2</v>
          </cell>
          <cell r="CP152">
            <v>2.4500000000000001E-2</v>
          </cell>
          <cell r="CQ152">
            <v>0</v>
          </cell>
        </row>
        <row r="153">
          <cell r="AU153" t="str">
            <v>GBP</v>
          </cell>
          <cell r="AV153">
            <v>1.1950277777777775E-2</v>
          </cell>
          <cell r="AW153">
            <v>1.178222222222222E-2</v>
          </cell>
          <cell r="AX153">
            <v>1.1607777777777778E-2</v>
          </cell>
          <cell r="AY153">
            <v>1.1452222222222221E-2</v>
          </cell>
          <cell r="AZ153">
            <v>1.1281805555555554E-2</v>
          </cell>
          <cell r="BA153">
            <v>1.1022499999999996E-2</v>
          </cell>
          <cell r="BB153">
            <v>1.0789444444444438E-2</v>
          </cell>
          <cell r="BC153">
            <v>1.055416666666666E-2</v>
          </cell>
          <cell r="BD153">
            <v>1.0290555555555549E-2</v>
          </cell>
          <cell r="BE153">
            <v>1.002083333333333E-2</v>
          </cell>
          <cell r="BF153">
            <v>9.7534722222222189E-3</v>
          </cell>
          <cell r="BG153">
            <v>9.4206944444444468E-3</v>
          </cell>
          <cell r="BH153">
            <v>9.0852777777777841E-3</v>
          </cell>
          <cell r="BI153">
            <v>8.8025000000000065E-3</v>
          </cell>
          <cell r="BJ153">
            <v>8.5033333333333384E-3</v>
          </cell>
          <cell r="BK153">
            <v>8.2588888888888955E-3</v>
          </cell>
          <cell r="BL153">
            <v>8.0788888888888959E-3</v>
          </cell>
          <cell r="BM153">
            <v>7.9025000000000085E-3</v>
          </cell>
          <cell r="BN153">
            <v>6.68858796296297E-3</v>
          </cell>
          <cell r="BO153">
            <v>5.1636111111111101E-3</v>
          </cell>
          <cell r="BP153">
            <v>5.069999999999999E-3</v>
          </cell>
          <cell r="BQ153">
            <v>5.069999999999999E-3</v>
          </cell>
          <cell r="BS153" t="str">
            <v>LeasePlan United Kingdom</v>
          </cell>
          <cell r="BU153">
            <v>1.6902777777777777E-2</v>
          </cell>
          <cell r="BV153">
            <v>1.6722222222222222E-2</v>
          </cell>
          <cell r="BW153">
            <v>1.6541666666666666E-2</v>
          </cell>
          <cell r="BX153">
            <v>1.6361111111111111E-2</v>
          </cell>
          <cell r="BY153">
            <v>1.6180555555555552E-2</v>
          </cell>
          <cell r="BZ153">
            <v>1.6055555555555556E-2</v>
          </cell>
          <cell r="CA153">
            <v>1.6013888888888887E-2</v>
          </cell>
          <cell r="CB153">
            <v>1.5972222222222224E-2</v>
          </cell>
          <cell r="CC153">
            <v>1.5930555555555555E-2</v>
          </cell>
          <cell r="CD153">
            <v>1.5888888888888886E-2</v>
          </cell>
          <cell r="CE153">
            <v>1.5861111111111114E-2</v>
          </cell>
          <cell r="CF153">
            <v>1.5847222222222224E-2</v>
          </cell>
          <cell r="CG153">
            <v>1.5833333333333335E-2</v>
          </cell>
          <cell r="CH153">
            <v>1.5819444444444445E-2</v>
          </cell>
          <cell r="CI153">
            <v>1.5819444444444445E-2</v>
          </cell>
          <cell r="CJ153">
            <v>1.5819444444444445E-2</v>
          </cell>
          <cell r="CK153">
            <v>1.5847222222222224E-2</v>
          </cell>
          <cell r="CL153">
            <v>1.5888888888888886E-2</v>
          </cell>
          <cell r="CM153">
            <v>1.6245370370370368E-2</v>
          </cell>
          <cell r="CN153">
            <v>1.6500000000000001E-2</v>
          </cell>
          <cell r="CO153">
            <v>1.6500000000000001E-2</v>
          </cell>
          <cell r="CP153">
            <v>1.6500000000000001E-2</v>
          </cell>
          <cell r="CQ153">
            <v>0</v>
          </cell>
        </row>
        <row r="154">
          <cell r="AU154" t="str">
            <v>USD</v>
          </cell>
          <cell r="AV154">
            <v>1.042475E-2</v>
          </cell>
          <cell r="AW154">
            <v>1.0389388888888886E-2</v>
          </cell>
          <cell r="AX154">
            <v>1.0399111111111111E-2</v>
          </cell>
          <cell r="AY154">
            <v>1.0433E-2</v>
          </cell>
          <cell r="AZ154">
            <v>1.0479666666666667E-2</v>
          </cell>
          <cell r="BA154">
            <v>1.0466055555555558E-2</v>
          </cell>
          <cell r="BB154">
            <v>1.0464666666666667E-2</v>
          </cell>
          <cell r="BC154">
            <v>1.046313888888889E-2</v>
          </cell>
          <cell r="BD154">
            <v>1.0411888888888889E-2</v>
          </cell>
          <cell r="BE154">
            <v>1.0366722222222225E-2</v>
          </cell>
          <cell r="BF154">
            <v>1.0344000000000002E-2</v>
          </cell>
          <cell r="BG154">
            <v>1.0295666666666668E-2</v>
          </cell>
          <cell r="BH154">
            <v>1.0190250000000001E-2</v>
          </cell>
          <cell r="BI154">
            <v>1.0099138888888892E-2</v>
          </cell>
          <cell r="BJ154">
            <v>9.9660833333333372E-3</v>
          </cell>
          <cell r="BK154">
            <v>9.879833333333336E-3</v>
          </cell>
          <cell r="BL154">
            <v>9.8053611111111137E-3</v>
          </cell>
          <cell r="BM154">
            <v>9.6743888888888921E-3</v>
          </cell>
          <cell r="BN154">
            <v>9.088511574074077E-3</v>
          </cell>
          <cell r="BO154">
            <v>8.2859583333333361E-3</v>
          </cell>
          <cell r="BP154">
            <v>8.2300000000000029E-3</v>
          </cell>
          <cell r="BQ154">
            <v>8.2300000000000029E-3</v>
          </cell>
          <cell r="BS154" t="str">
            <v>LeasePlan United States</v>
          </cell>
          <cell r="BU154">
            <v>1.6902777777777777E-2</v>
          </cell>
          <cell r="BV154">
            <v>1.6722222222222222E-2</v>
          </cell>
          <cell r="BW154">
            <v>1.6541666666666666E-2</v>
          </cell>
          <cell r="BX154">
            <v>1.6361111111111111E-2</v>
          </cell>
          <cell r="BY154">
            <v>1.6180555555555552E-2</v>
          </cell>
          <cell r="BZ154">
            <v>1.6055555555555556E-2</v>
          </cell>
          <cell r="CA154">
            <v>1.6013888888888887E-2</v>
          </cell>
          <cell r="CB154">
            <v>1.5972222222222224E-2</v>
          </cell>
          <cell r="CC154">
            <v>1.5930555555555555E-2</v>
          </cell>
          <cell r="CD154">
            <v>1.5888888888888886E-2</v>
          </cell>
          <cell r="CE154">
            <v>1.5861111111111114E-2</v>
          </cell>
          <cell r="CF154">
            <v>1.5847222222222224E-2</v>
          </cell>
          <cell r="CG154">
            <v>1.5833333333333335E-2</v>
          </cell>
          <cell r="CH154">
            <v>1.5819444444444445E-2</v>
          </cell>
          <cell r="CI154">
            <v>1.5819444444444445E-2</v>
          </cell>
          <cell r="CJ154">
            <v>1.5819444444444445E-2</v>
          </cell>
          <cell r="CK154">
            <v>1.5847222222222224E-2</v>
          </cell>
          <cell r="CL154">
            <v>1.5888888888888886E-2</v>
          </cell>
          <cell r="CM154">
            <v>1.6245370370370368E-2</v>
          </cell>
          <cell r="CN154">
            <v>1.6500000000000001E-2</v>
          </cell>
          <cell r="CO154">
            <v>1.6500000000000001E-2</v>
          </cell>
          <cell r="CP154">
            <v>1.6500000000000001E-2</v>
          </cell>
          <cell r="CQ154">
            <v>0</v>
          </cell>
        </row>
        <row r="155">
          <cell r="BS155" t="str">
            <v>Travelcard</v>
          </cell>
          <cell r="BU155">
            <v>1.6902777777777777E-2</v>
          </cell>
          <cell r="BV155">
            <v>1.6722222222222222E-2</v>
          </cell>
          <cell r="BW155">
            <v>1.6541666666666666E-2</v>
          </cell>
          <cell r="BX155">
            <v>1.6361111111111111E-2</v>
          </cell>
          <cell r="BY155">
            <v>1.6180555555555552E-2</v>
          </cell>
          <cell r="BZ155">
            <v>1.6055555555555556E-2</v>
          </cell>
          <cell r="CA155">
            <v>1.6013888888888887E-2</v>
          </cell>
          <cell r="CB155">
            <v>1.5972222222222224E-2</v>
          </cell>
          <cell r="CC155">
            <v>1.5930555555555555E-2</v>
          </cell>
          <cell r="CD155">
            <v>1.5888888888888886E-2</v>
          </cell>
          <cell r="CE155">
            <v>1.5861111111111114E-2</v>
          </cell>
          <cell r="CF155">
            <v>1.5847222222222224E-2</v>
          </cell>
          <cell r="CG155">
            <v>1.5833333333333335E-2</v>
          </cell>
          <cell r="CH155">
            <v>1.5819444444444445E-2</v>
          </cell>
          <cell r="CI155">
            <v>1.5819444444444445E-2</v>
          </cell>
          <cell r="CJ155">
            <v>1.5819444444444445E-2</v>
          </cell>
          <cell r="CK155">
            <v>1.5847222222222224E-2</v>
          </cell>
          <cell r="CL155">
            <v>1.5888888888888886E-2</v>
          </cell>
          <cell r="CM155">
            <v>1.6245370370370368E-2</v>
          </cell>
          <cell r="CN155">
            <v>1.6500000000000001E-2</v>
          </cell>
          <cell r="CO155">
            <v>1.6500000000000001E-2</v>
          </cell>
          <cell r="CP155">
            <v>1.6500000000000001E-2</v>
          </cell>
          <cell r="CQ155">
            <v>0</v>
          </cell>
        </row>
        <row r="156">
          <cell r="BS156" t="str">
            <v>LeasePlan Fantasyland</v>
          </cell>
          <cell r="BU156">
            <v>1.6902777777777777E-2</v>
          </cell>
          <cell r="BV156">
            <v>1.6722222222222222E-2</v>
          </cell>
          <cell r="BW156">
            <v>1.6541666666666666E-2</v>
          </cell>
          <cell r="BX156">
            <v>1.6361111111111111E-2</v>
          </cell>
          <cell r="BY156">
            <v>1.6180555555555552E-2</v>
          </cell>
          <cell r="BZ156">
            <v>1.6055555555555556E-2</v>
          </cell>
          <cell r="CA156">
            <v>1.6013888888888887E-2</v>
          </cell>
          <cell r="CB156">
            <v>1.5972222222222224E-2</v>
          </cell>
          <cell r="CC156">
            <v>1.5930555555555555E-2</v>
          </cell>
          <cell r="CD156">
            <v>1.5888888888888886E-2</v>
          </cell>
          <cell r="CE156">
            <v>1.5861111111111114E-2</v>
          </cell>
          <cell r="CF156">
            <v>1.5847222222222224E-2</v>
          </cell>
          <cell r="CG156">
            <v>1.5833333333333335E-2</v>
          </cell>
          <cell r="CH156">
            <v>1.5819444444444445E-2</v>
          </cell>
          <cell r="CI156">
            <v>1.5819444444444445E-2</v>
          </cell>
          <cell r="CJ156">
            <v>1.5819444444444445E-2</v>
          </cell>
          <cell r="CK156">
            <v>1.5847222222222224E-2</v>
          </cell>
          <cell r="CL156">
            <v>1.5888888888888886E-2</v>
          </cell>
          <cell r="CM156">
            <v>1.6245370370370368E-2</v>
          </cell>
          <cell r="CN156">
            <v>1.6500000000000001E-2</v>
          </cell>
          <cell r="CO156">
            <v>1.6500000000000001E-2</v>
          </cell>
          <cell r="CP156">
            <v>1.6500000000000001E-2</v>
          </cell>
          <cell r="CQ156">
            <v>0</v>
          </cell>
        </row>
        <row r="157">
          <cell r="BS157" t="str">
            <v>Lease Beheer Holding</v>
          </cell>
          <cell r="BU157">
            <v>1.6902777777777777E-2</v>
          </cell>
          <cell r="BV157">
            <v>1.6722222222222222E-2</v>
          </cell>
          <cell r="BW157">
            <v>1.6541666666666666E-2</v>
          </cell>
          <cell r="BX157">
            <v>1.6361111111111111E-2</v>
          </cell>
          <cell r="BY157">
            <v>1.6180555555555552E-2</v>
          </cell>
          <cell r="BZ157">
            <v>1.6055555555555556E-2</v>
          </cell>
          <cell r="CA157">
            <v>1.6013888888888887E-2</v>
          </cell>
          <cell r="CB157">
            <v>1.5972222222222224E-2</v>
          </cell>
          <cell r="CC157">
            <v>1.5930555555555555E-2</v>
          </cell>
          <cell r="CD157">
            <v>1.5888888888888886E-2</v>
          </cell>
          <cell r="CE157">
            <v>1.5861111111111114E-2</v>
          </cell>
          <cell r="CF157">
            <v>1.5847222222222224E-2</v>
          </cell>
          <cell r="CG157">
            <v>1.5833333333333335E-2</v>
          </cell>
          <cell r="CH157">
            <v>1.5819444444444445E-2</v>
          </cell>
          <cell r="CI157">
            <v>1.5819444444444445E-2</v>
          </cell>
          <cell r="CJ157">
            <v>1.5819444444444445E-2</v>
          </cell>
          <cell r="CK157">
            <v>1.5847222222222224E-2</v>
          </cell>
          <cell r="CL157">
            <v>1.5888888888888886E-2</v>
          </cell>
          <cell r="CM157">
            <v>1.6245370370370368E-2</v>
          </cell>
          <cell r="CN157">
            <v>1.6500000000000001E-2</v>
          </cell>
          <cell r="CO157">
            <v>1.6500000000000001E-2</v>
          </cell>
          <cell r="CP157">
            <v>1.6500000000000001E-2</v>
          </cell>
          <cell r="CQ157">
            <v>0</v>
          </cell>
        </row>
        <row r="158">
          <cell r="BS158" t="str">
            <v>Lease Beheer</v>
          </cell>
          <cell r="BU158">
            <v>1.6902777777777777E-2</v>
          </cell>
          <cell r="BV158">
            <v>1.6722222222222222E-2</v>
          </cell>
          <cell r="BW158">
            <v>1.6541666666666666E-2</v>
          </cell>
          <cell r="BX158">
            <v>1.6361111111111111E-2</v>
          </cell>
          <cell r="BY158">
            <v>1.6180555555555552E-2</v>
          </cell>
          <cell r="BZ158">
            <v>1.6055555555555556E-2</v>
          </cell>
          <cell r="CA158">
            <v>1.6013888888888887E-2</v>
          </cell>
          <cell r="CB158">
            <v>1.5972222222222224E-2</v>
          </cell>
          <cell r="CC158">
            <v>1.5930555555555555E-2</v>
          </cell>
          <cell r="CD158">
            <v>1.5888888888888886E-2</v>
          </cell>
          <cell r="CE158">
            <v>1.5861111111111114E-2</v>
          </cell>
          <cell r="CF158">
            <v>1.5847222222222224E-2</v>
          </cell>
          <cell r="CG158">
            <v>1.5833333333333335E-2</v>
          </cell>
          <cell r="CH158">
            <v>1.5819444444444445E-2</v>
          </cell>
          <cell r="CI158">
            <v>1.5819444444444445E-2</v>
          </cell>
          <cell r="CJ158">
            <v>1.5819444444444445E-2</v>
          </cell>
          <cell r="CK158">
            <v>1.5847222222222224E-2</v>
          </cell>
          <cell r="CL158">
            <v>1.5888888888888886E-2</v>
          </cell>
          <cell r="CM158">
            <v>1.6245370370370368E-2</v>
          </cell>
          <cell r="CN158">
            <v>1.6500000000000001E-2</v>
          </cell>
          <cell r="CO158">
            <v>1.6500000000000001E-2</v>
          </cell>
          <cell r="CP158">
            <v>1.6500000000000001E-2</v>
          </cell>
          <cell r="CQ158">
            <v>0</v>
          </cell>
        </row>
        <row r="159">
          <cell r="BS159" t="str">
            <v>Mobmixx</v>
          </cell>
          <cell r="BU159">
            <v>1.6902777777777777E-2</v>
          </cell>
          <cell r="BV159">
            <v>1.6722222222222222E-2</v>
          </cell>
          <cell r="BW159">
            <v>1.6541666666666666E-2</v>
          </cell>
          <cell r="BX159">
            <v>1.6361111111111111E-2</v>
          </cell>
          <cell r="BY159">
            <v>1.6180555555555552E-2</v>
          </cell>
          <cell r="BZ159">
            <v>1.6055555555555556E-2</v>
          </cell>
          <cell r="CA159">
            <v>1.6013888888888887E-2</v>
          </cell>
          <cell r="CB159">
            <v>1.5972222222222224E-2</v>
          </cell>
          <cell r="CC159">
            <v>1.5930555555555555E-2</v>
          </cell>
          <cell r="CD159">
            <v>1.5888888888888886E-2</v>
          </cell>
          <cell r="CE159">
            <v>1.5861111111111114E-2</v>
          </cell>
          <cell r="CF159">
            <v>1.5847222222222224E-2</v>
          </cell>
          <cell r="CG159">
            <v>1.5833333333333335E-2</v>
          </cell>
          <cell r="CH159">
            <v>1.5819444444444445E-2</v>
          </cell>
          <cell r="CI159">
            <v>1.5819444444444445E-2</v>
          </cell>
          <cell r="CJ159">
            <v>1.5819444444444445E-2</v>
          </cell>
          <cell r="CK159">
            <v>1.5847222222222224E-2</v>
          </cell>
          <cell r="CL159">
            <v>1.5888888888888886E-2</v>
          </cell>
          <cell r="CM159">
            <v>1.6245370370370368E-2</v>
          </cell>
          <cell r="CN159">
            <v>1.6500000000000001E-2</v>
          </cell>
          <cell r="CO159">
            <v>1.6500000000000001E-2</v>
          </cell>
          <cell r="CP159">
            <v>1.6500000000000001E-2</v>
          </cell>
          <cell r="CQ159">
            <v>0</v>
          </cell>
        </row>
        <row r="160">
          <cell r="BS160" t="str">
            <v>New Countries</v>
          </cell>
          <cell r="BU160">
            <v>1.6902777777777777E-2</v>
          </cell>
          <cell r="BV160">
            <v>1.6722222222222222E-2</v>
          </cell>
          <cell r="BW160">
            <v>1.6541666666666666E-2</v>
          </cell>
          <cell r="BX160">
            <v>1.6361111111111111E-2</v>
          </cell>
          <cell r="BY160">
            <v>1.6180555555555552E-2</v>
          </cell>
          <cell r="BZ160">
            <v>1.6055555555555556E-2</v>
          </cell>
          <cell r="CA160">
            <v>1.6013888888888887E-2</v>
          </cell>
          <cell r="CB160">
            <v>1.5972222222222224E-2</v>
          </cell>
          <cell r="CC160">
            <v>1.5930555555555555E-2</v>
          </cell>
          <cell r="CD160">
            <v>1.5888888888888886E-2</v>
          </cell>
          <cell r="CE160">
            <v>1.5861111111111114E-2</v>
          </cell>
          <cell r="CF160">
            <v>1.5847222222222224E-2</v>
          </cell>
          <cell r="CG160">
            <v>1.5833333333333335E-2</v>
          </cell>
          <cell r="CH160">
            <v>1.5819444444444445E-2</v>
          </cell>
          <cell r="CI160">
            <v>1.5819444444444445E-2</v>
          </cell>
          <cell r="CJ160">
            <v>1.5819444444444445E-2</v>
          </cell>
          <cell r="CK160">
            <v>1.5847222222222224E-2</v>
          </cell>
          <cell r="CL160">
            <v>1.5888888888888886E-2</v>
          </cell>
          <cell r="CM160">
            <v>1.6245370370370368E-2</v>
          </cell>
          <cell r="CN160">
            <v>1.6500000000000001E-2</v>
          </cell>
          <cell r="CO160">
            <v>1.6500000000000001E-2</v>
          </cell>
          <cell r="CP160">
            <v>1.6500000000000001E-2</v>
          </cell>
          <cell r="CQ16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analitika"/>
      <sheetName val="pu1"/>
      <sheetName val="pu2"/>
      <sheetName val="pu3"/>
      <sheetName val="pu1re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sifrarnici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zilmer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3">
          <cell r="O3" t="str">
            <v>Obveznice - Državne, središnjih banaka i međunarodnih organizacija</v>
          </cell>
          <cell r="R3" t="str">
            <v>JP - javna ponuda</v>
          </cell>
          <cell r="AM3" t="str">
            <v>Državni vrijednosni papiri</v>
          </cell>
          <cell r="AP3" t="str">
            <v>AAA</v>
          </cell>
          <cell r="AV3" t="str">
            <v>Fondovi u RH</v>
          </cell>
        </row>
        <row r="4">
          <cell r="O4" t="str">
            <v>Obveznice - Municipalne</v>
          </cell>
          <cell r="R4" t="str">
            <v>PP - privatna ponuda</v>
          </cell>
          <cell r="AM4" t="str">
            <v>Obveznice s državnim jamstvom</v>
          </cell>
          <cell r="AP4" t="str">
            <v>AA+</v>
          </cell>
          <cell r="AV4" t="str">
            <v>Fondovi u EU</v>
          </cell>
        </row>
        <row r="5">
          <cell r="O5" t="str">
            <v>Obveznice - Korporativne</v>
          </cell>
          <cell r="R5" t="str">
            <v>Nedefinirano</v>
          </cell>
          <cell r="AM5" t="str">
            <v>Municipalne obveznice</v>
          </cell>
          <cell r="AP5" t="str">
            <v>AA</v>
          </cell>
          <cell r="AV5" t="str">
            <v>Fondovi u članici OECD-a</v>
          </cell>
        </row>
        <row r="6">
          <cell r="O6" t="str">
            <v>Trezorski zapisi</v>
          </cell>
          <cell r="AM6" t="str">
            <v>Obveznice s municipalnim jamstvom</v>
          </cell>
          <cell r="AP6" t="str">
            <v>AA-</v>
          </cell>
          <cell r="AV6" t="str">
            <v>Ostali fondovi</v>
          </cell>
        </row>
        <row r="7">
          <cell r="O7" t="str">
            <v>Komercijalni zapisi</v>
          </cell>
          <cell r="AM7" t="str">
            <v>Obveznice kojima se trguje</v>
          </cell>
          <cell r="AP7" t="str">
            <v>A+</v>
          </cell>
        </row>
        <row r="8">
          <cell r="O8" t="str">
            <v>Blagajnički zapisi</v>
          </cell>
          <cell r="AM8" t="str">
            <v>Obveznice kojima se ne trguje</v>
          </cell>
          <cell r="AP8" t="str">
            <v>A</v>
          </cell>
        </row>
        <row r="9">
          <cell r="O9" t="str">
            <v>Blagajnički zapisi</v>
          </cell>
          <cell r="AM9" t="str">
            <v>Ostali dužnički vrijednosni papiri</v>
          </cell>
          <cell r="AP9" t="str">
            <v>A-</v>
          </cell>
        </row>
        <row r="10">
          <cell r="AP10" t="str">
            <v>BBB+</v>
          </cell>
        </row>
        <row r="11">
          <cell r="AP11" t="str">
            <v>BBB</v>
          </cell>
        </row>
        <row r="12">
          <cell r="AP12" t="str">
            <v>BBB-</v>
          </cell>
        </row>
        <row r="13">
          <cell r="AP13" t="str">
            <v>BB+</v>
          </cell>
        </row>
        <row r="14">
          <cell r="AP14" t="str">
            <v>BB</v>
          </cell>
        </row>
        <row r="15">
          <cell r="AP15" t="str">
            <v>BB-</v>
          </cell>
        </row>
        <row r="16">
          <cell r="AP16" t="str">
            <v>B+</v>
          </cell>
        </row>
        <row r="17">
          <cell r="AP17" t="str">
            <v>B</v>
          </cell>
        </row>
        <row r="18">
          <cell r="AP18" t="str">
            <v>B-</v>
          </cell>
        </row>
        <row r="19">
          <cell r="AP19" t="str">
            <v>CCC+</v>
          </cell>
        </row>
        <row r="20">
          <cell r="AP20" t="str">
            <v>CCC</v>
          </cell>
        </row>
        <row r="21">
          <cell r="AP21" t="str">
            <v>CCC-</v>
          </cell>
        </row>
        <row r="22">
          <cell r="AP22" t="str">
            <v>CC</v>
          </cell>
        </row>
        <row r="23">
          <cell r="AP23" t="str">
            <v>C</v>
          </cell>
        </row>
        <row r="24">
          <cell r="AP24" t="str">
            <v>D</v>
          </cell>
        </row>
        <row r="25">
          <cell r="AP25" t="str">
            <v>Ne izražava se rejting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A3" t="str">
            <v>Obveznice</v>
          </cell>
          <cell r="F3" t="str">
            <v>PU1</v>
          </cell>
        </row>
        <row r="4">
          <cell r="A4" t="str">
            <v>Dionice</v>
          </cell>
          <cell r="F4" t="str">
            <v>PU2</v>
          </cell>
        </row>
        <row r="5">
          <cell r="A5" t="str">
            <v>Kratkoročni papiri (trezorski, komercijalni i blagajnički zapisi)</v>
          </cell>
          <cell r="F5" t="str">
            <v>PU3</v>
          </cell>
        </row>
        <row r="6">
          <cell r="A6" t="str">
            <v>Udjeli u fondovima</v>
          </cell>
        </row>
        <row r="7">
          <cell r="A7" t="str">
            <v>Udjeli u trgovačkim društvima</v>
          </cell>
        </row>
        <row r="8">
          <cell r="A8" t="str">
            <v>Ostalo</v>
          </cell>
        </row>
        <row r="11">
          <cell r="A11" t="str">
            <v>AFS</v>
          </cell>
        </row>
        <row r="12">
          <cell r="A12" t="str">
            <v>HTM</v>
          </cell>
        </row>
        <row r="13">
          <cell r="A13" t="str">
            <v>HFT</v>
          </cell>
        </row>
        <row r="14">
          <cell r="A14" t="str">
            <v>L&amp;R</v>
          </cell>
        </row>
        <row r="15">
          <cell r="A15" t="str">
            <v>Ne klasificira se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3 zajmovi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0. Language"/>
    </sheetNames>
    <sheetDataSet>
      <sheetData sheetId="0" refreshError="1">
        <row r="7">
          <cell r="C7" t="str">
            <v>30.06.2011.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_1_O_rizici_EU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_16_O_EU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03"/>
      <sheetName val="sp252_03"/>
      <sheetName val="sp251_06"/>
      <sheetName val="sp252_06"/>
      <sheetName val="sp251_08"/>
      <sheetName val="sp252_08"/>
      <sheetName val="sp251_09"/>
      <sheetName val="sp252_09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RU-1"/>
      <sheetName val="RU-2"/>
      <sheetName val="starosna_FI"/>
      <sheetName val="starosna_PO"/>
      <sheetName val="promjene_IV"/>
      <sheetName val="PiT_ulaganja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realizirani"/>
      <sheetName val="nerealizirani"/>
      <sheetName val="IUMP"/>
      <sheetName val="sifrarnici"/>
      <sheetName val="obrazlozenj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3">
          <cell r="A3" t="str">
            <v>KLASA: UP/I-453-02/13-31/8 UrBroj:326-662-13-4</v>
          </cell>
          <cell r="D3" t="str">
            <v>SDA-I</v>
          </cell>
          <cell r="G3" t="str">
            <v>PU1</v>
          </cell>
          <cell r="J3" t="str">
            <v>AFS</v>
          </cell>
          <cell r="L3" t="str">
            <v>MODEL FER VRIJEDNOSTI</v>
          </cell>
          <cell r="U3" t="str">
            <v>OIF - otvoreni investicijski fond</v>
          </cell>
          <cell r="X3" t="str">
            <v>D - Dionički</v>
          </cell>
          <cell r="AA3" t="str">
            <v>Pravna osoba</v>
          </cell>
          <cell r="AD3" t="str">
            <v>Obveznice</v>
          </cell>
          <cell r="AG3" t="str">
            <v>Terminski ugovor - forvard (forward)</v>
          </cell>
          <cell r="AJ3" t="str">
            <v>Roba</v>
          </cell>
          <cell r="AS3" t="str">
            <v>Dionice kojima se trguje</v>
          </cell>
          <cell r="AY3" t="str">
            <v>Udjeli trg. društava u RH, EU, OECD</v>
          </cell>
          <cell r="BB3" t="str">
            <v>Depoziti u bankama RH, EU, OECD</v>
          </cell>
        </row>
        <row r="4">
          <cell r="A4" t="str">
            <v>KLASA: UP/I-453-02/13-31/7 UrBroj:326-662-13-6</v>
          </cell>
          <cell r="D4" t="str">
            <v>VCLS-I</v>
          </cell>
          <cell r="G4" t="str">
            <v>PU2</v>
          </cell>
          <cell r="J4" t="str">
            <v>HTM</v>
          </cell>
          <cell r="L4" t="str">
            <v>MODEL TROŠKA</v>
          </cell>
          <cell r="U4" t="str">
            <v>ZIF - zatvoreni investicijski fond</v>
          </cell>
          <cell r="X4" t="str">
            <v>M - Mješoviti</v>
          </cell>
          <cell r="AA4" t="str">
            <v>Fizička osoba</v>
          </cell>
          <cell r="AD4" t="str">
            <v>Dionice</v>
          </cell>
          <cell r="AG4" t="str">
            <v>Terminski ugovor - budućnosnica (futures)</v>
          </cell>
          <cell r="AJ4" t="str">
            <v>Valuta</v>
          </cell>
          <cell r="AS4" t="str">
            <v>Dionice kojima se ne trguje</v>
          </cell>
          <cell r="AY4" t="str">
            <v>Ostali udjeli</v>
          </cell>
          <cell r="BB4" t="str">
            <v>Ostali depoziti</v>
          </cell>
        </row>
        <row r="5">
          <cell r="A5" t="str">
            <v>KLASA: UP/I-453-02/13-31/6 UrBroj:326-662-13-4</v>
          </cell>
          <cell r="D5" t="str">
            <v>ZB-I</v>
          </cell>
          <cell r="G5" t="str">
            <v>PU3</v>
          </cell>
          <cell r="J5" t="str">
            <v>HFT</v>
          </cell>
          <cell r="U5" t="str">
            <v>NEK - nekretninski fond</v>
          </cell>
          <cell r="X5" t="str">
            <v>N - Novčani</v>
          </cell>
          <cell r="AD5" t="str">
            <v>Kratkoročni papiri (trezorski, komercijalni i blagajnički zapisi)</v>
          </cell>
          <cell r="AG5" t="str">
            <v>Ugovor o zamjeni (swap)</v>
          </cell>
          <cell r="AJ5" t="str">
            <v>Kamatne stope</v>
          </cell>
          <cell r="AS5" t="str">
            <v>Ostale dionice</v>
          </cell>
        </row>
        <row r="6">
          <cell r="A6" t="str">
            <v>KLASA: UP/I-453-02/13-31/5 UrBroj:326-662-13-5</v>
          </cell>
          <cell r="D6" t="str">
            <v>RGVS-I</v>
          </cell>
          <cell r="G6" t="str">
            <v>PU1RE</v>
          </cell>
          <cell r="J6" t="str">
            <v>L&amp;R</v>
          </cell>
          <cell r="X6" t="str">
            <v>O - Obveznički</v>
          </cell>
          <cell r="AD6" t="str">
            <v>Udjeli u fondovima</v>
          </cell>
          <cell r="AG6" t="str">
            <v>Opcija (option)</v>
          </cell>
          <cell r="AJ6" t="str">
            <v>Financijski instrument</v>
          </cell>
        </row>
        <row r="7">
          <cell r="A7" t="str">
            <v>KLASA: UP/I-453-02/13-31/4 UrBroj:326-662-13-6</v>
          </cell>
          <cell r="D7" t="str">
            <v>INKR-I</v>
          </cell>
          <cell r="J7" t="str">
            <v>Ne klasificira se</v>
          </cell>
          <cell r="X7" t="str">
            <v>R - Rizični</v>
          </cell>
          <cell r="AD7" t="str">
            <v>Udjeli u trgovačkim društvima</v>
          </cell>
          <cell r="AG7" t="str">
            <v>Ostalo</v>
          </cell>
          <cell r="AJ7" t="str">
            <v>Ostalo</v>
          </cell>
        </row>
        <row r="8">
          <cell r="A8" t="str">
            <v>KLASA: UP/I-453-02/13-31/3 UrBroj:326-662-13-6</v>
          </cell>
          <cell r="D8" t="str">
            <v>BBIS-I</v>
          </cell>
          <cell r="X8" t="str">
            <v>Nedefinirano</v>
          </cell>
          <cell r="AD8" t="str">
            <v>Ostalo</v>
          </cell>
        </row>
        <row r="9">
          <cell r="A9" t="str">
            <v>KLASA: UP/I-453-02/13-31/2 UrBroj:326-662-13-4</v>
          </cell>
          <cell r="D9" t="str">
            <v>RZVL-I</v>
          </cell>
        </row>
        <row r="10">
          <cell r="A10" t="str">
            <v>KLASA: UP/I-453-02/13-31/1 UrBroj:326-662-13-5</v>
          </cell>
          <cell r="D10" t="str">
            <v>HLGZ-I</v>
          </cell>
        </row>
        <row r="11">
          <cell r="A11" t="str">
            <v>KLASA: UP/I-453-02/12-31/9 UrBroj:326-213-12-3</v>
          </cell>
          <cell r="D11" t="str">
            <v>LLRB-I</v>
          </cell>
        </row>
        <row r="12">
          <cell r="A12" t="str">
            <v>KLASA: UP/I-453-02/12-31/8 UrBroj:326-213-12-5</v>
          </cell>
          <cell r="D12" t="str">
            <v>RBA-I</v>
          </cell>
        </row>
        <row r="13">
          <cell r="A13" t="str">
            <v>KLASA: UP/I-453-02/12-31/7 UrBroj:326-213-12-5</v>
          </cell>
          <cell r="D13" t="str">
            <v>PBZ-I</v>
          </cell>
        </row>
        <row r="14">
          <cell r="A14" t="str">
            <v>KLASA: UP/I-453-02/12-31/16 UrBroj:326-662-13-7</v>
          </cell>
          <cell r="D14" t="str">
            <v>STRH-I</v>
          </cell>
        </row>
        <row r="15">
          <cell r="A15" t="str">
            <v>KLASA: UP/I-453-02/12-31/15 UrBroj:326-662-12-4</v>
          </cell>
          <cell r="D15" t="str">
            <v>HYBA-I</v>
          </cell>
        </row>
        <row r="16">
          <cell r="A16" t="str">
            <v>KLASA: UP/I-453-02/12-31/14 UrBroj:326-213-12-2</v>
          </cell>
          <cell r="D16" t="str">
            <v>PDBA-I</v>
          </cell>
        </row>
        <row r="17">
          <cell r="A17" t="str">
            <v>KLASA: UP/I-453-02/12-31/13 UrBroj:326-213-12-2</v>
          </cell>
          <cell r="D17" t="str">
            <v>CROS-I</v>
          </cell>
        </row>
        <row r="18">
          <cell r="A18" t="str">
            <v>KLASA: UP/I-453-02/12-31/12 UrBroj:326-213-12-2</v>
          </cell>
          <cell r="D18" t="str">
            <v>KTJV-I</v>
          </cell>
        </row>
        <row r="19">
          <cell r="A19" t="str">
            <v>KLASA: UP/I-453-02/12-31/11 UrBroj:326-213-12-2</v>
          </cell>
          <cell r="D19" t="str">
            <v>ADOS-I</v>
          </cell>
        </row>
        <row r="20">
          <cell r="A20" t="str">
            <v>KLASA: UP/I-453-02/12-31/10 UrBroj:326-213-12-3</v>
          </cell>
          <cell r="D20" t="str">
            <v>CONG-I</v>
          </cell>
        </row>
        <row r="21">
          <cell r="A21" t="str">
            <v>KLASA: UP/I-453-02/11-31/7 UrBroj:326-213-11-6</v>
          </cell>
          <cell r="D21" t="str">
            <v>NVBA-I</v>
          </cell>
        </row>
        <row r="22">
          <cell r="A22" t="str">
            <v>KLASA: UP/I-453-02/11-31/11 UrBroj:326-213-11-4</v>
          </cell>
          <cell r="D22" t="str">
            <v>CRBT-I</v>
          </cell>
        </row>
        <row r="23">
          <cell r="A23" t="str">
            <v>KLASA: UP/I-453-02/10-31/22 UrBroj:326-211-10-4</v>
          </cell>
          <cell r="D23" t="str">
            <v>DRNI-I</v>
          </cell>
        </row>
        <row r="24">
          <cell r="A24" t="str">
            <v>KLASA: UP/I-453-02/10-31/17 UrBroj:326-211-10-8</v>
          </cell>
          <cell r="D24" t="str">
            <v>ERNT-I</v>
          </cell>
        </row>
        <row r="25">
          <cell r="A25" t="str">
            <v>KLASA: UP/I-453-02/10-31/16 UrBroj:326-213-10-7</v>
          </cell>
          <cell r="D25" t="str">
            <v>OSHE-I</v>
          </cell>
        </row>
        <row r="26">
          <cell r="A26" t="str">
            <v>KLASA: UP/I-453-02/10-31/15 UrBroj:326-213-10-5</v>
          </cell>
          <cell r="D26" t="str">
            <v>EXPD-I</v>
          </cell>
        </row>
        <row r="27">
          <cell r="A27" t="str">
            <v>KLASA: UP/I-453-02/09-31/25 UrBroj:326-213-10-9</v>
          </cell>
          <cell r="D27" t="str">
            <v>MGKP-I</v>
          </cell>
        </row>
        <row r="28">
          <cell r="A28" t="str">
            <v>KLASA: UP/I-453-02/08-31/06 UrBroj:326-213-08-4</v>
          </cell>
          <cell r="D28" t="str">
            <v>SKNJ-I</v>
          </cell>
        </row>
        <row r="29">
          <cell r="A29" t="str">
            <v>KLASA: UP/ I-453-02/11-31/8 UrBroj:326-213-11-5</v>
          </cell>
          <cell r="D29" t="str">
            <v>PLVA-I</v>
          </cell>
        </row>
        <row r="30">
          <cell r="A30" t="str">
            <v>KLASA: UP/ I-453-02/11-31/20 UrBroj:326-213-11-4</v>
          </cell>
          <cell r="D30" t="str">
            <v>HT-I</v>
          </cell>
        </row>
        <row r="31">
          <cell r="A31" t="str">
            <v>KLASA: UP/ I-453-02/11-31/16 UrBroj:326-213-11-6</v>
          </cell>
          <cell r="D31" t="str">
            <v>ASER-I</v>
          </cell>
        </row>
        <row r="32">
          <cell r="A32" t="str">
            <v>KLASA: UP/ I-453-02/11-31/15 UrBroj:326-213-11-6</v>
          </cell>
          <cell r="D32" t="str">
            <v>KNZM-I</v>
          </cell>
        </row>
        <row r="33">
          <cell r="A33" t="str">
            <v>KLASA: UP/ I-453-02/11-31/14 UrBroj:326-213-11-6</v>
          </cell>
          <cell r="D33" t="str">
            <v>NRNV-I</v>
          </cell>
        </row>
        <row r="34">
          <cell r="A34" t="str">
            <v>KLASA: UP/ I-453-02/11-31/13 UrBroj:326-213-11-4</v>
          </cell>
          <cell r="D34" t="str">
            <v>HP-I</v>
          </cell>
        </row>
        <row r="35">
          <cell r="A35" t="str">
            <v>KLASA: UP/ I-453-02/11-31/12 UrBroj:326-213-11-3</v>
          </cell>
          <cell r="D35" t="str">
            <v>HEP-I</v>
          </cell>
        </row>
        <row r="36">
          <cell r="D36" t="str">
            <v>TNPL-I</v>
          </cell>
        </row>
        <row r="37">
          <cell r="D37" t="str">
            <v>ZABA-I</v>
          </cell>
        </row>
        <row r="38">
          <cell r="D38" t="str">
            <v>HPB-I</v>
          </cell>
        </row>
        <row r="39">
          <cell r="D39" t="str">
            <v>BRIK-I</v>
          </cell>
        </row>
        <row r="40">
          <cell r="D40" t="str">
            <v>NLST-I</v>
          </cell>
        </row>
        <row r="41">
          <cell r="D41" t="str">
            <v>SELK-I</v>
          </cell>
        </row>
        <row r="42">
          <cell r="D42" t="str">
            <v>BDMR-I</v>
          </cell>
        </row>
        <row r="43">
          <cell r="D43" t="str">
            <v>THMT-I</v>
          </cell>
        </row>
        <row r="44">
          <cell r="D44" t="str">
            <v>JDOS-I</v>
          </cell>
        </row>
        <row r="45">
          <cell r="D45" t="str">
            <v>CBUS-I</v>
          </cell>
        </row>
        <row r="46">
          <cell r="D46" t="str">
            <v>BLSC-I</v>
          </cell>
        </row>
        <row r="47">
          <cell r="D47" t="str">
            <v>INSE-I</v>
          </cell>
        </row>
        <row r="48">
          <cell r="D48" t="str">
            <v>UZOR-I</v>
          </cell>
        </row>
        <row r="49">
          <cell r="D49" t="str">
            <v>PMDJ-I</v>
          </cell>
        </row>
        <row r="50">
          <cell r="D50" t="str">
            <v>TUHO-I</v>
          </cell>
        </row>
        <row r="51">
          <cell r="D51" t="str">
            <v>LVCV-I</v>
          </cell>
        </row>
        <row r="52">
          <cell r="D52" t="str">
            <v>ADPL-I</v>
          </cell>
        </row>
        <row r="53">
          <cell r="D53" t="str">
            <v>INRZ-I</v>
          </cell>
        </row>
        <row r="54">
          <cell r="D54" t="str">
            <v>TVRM-I</v>
          </cell>
        </row>
        <row r="55">
          <cell r="D55" t="str">
            <v>HHLD-I</v>
          </cell>
        </row>
        <row r="56">
          <cell r="D56" t="str">
            <v>ATLS-I</v>
          </cell>
        </row>
        <row r="57">
          <cell r="D57" t="str">
            <v>SCHB-I</v>
          </cell>
        </row>
        <row r="58">
          <cell r="D58" t="str">
            <v>UNPP-I</v>
          </cell>
        </row>
        <row r="59">
          <cell r="D59" t="str">
            <v>KAPF-I</v>
          </cell>
        </row>
        <row r="60">
          <cell r="D60" t="str">
            <v>MBTN-I</v>
          </cell>
        </row>
        <row r="61">
          <cell r="D61" t="str">
            <v>PLAG-I</v>
          </cell>
        </row>
        <row r="62">
          <cell r="D62" t="str">
            <v>GMRC-I</v>
          </cell>
        </row>
        <row r="63">
          <cell r="D63" t="str">
            <v>CNPR-I</v>
          </cell>
        </row>
        <row r="64">
          <cell r="D64" t="str">
            <v>VLDS-I</v>
          </cell>
        </row>
        <row r="65">
          <cell r="D65" t="str">
            <v>LTKN-I</v>
          </cell>
        </row>
        <row r="66">
          <cell r="D66" t="str">
            <v>TM90-I</v>
          </cell>
        </row>
        <row r="67">
          <cell r="D67" t="str">
            <v>IPKO-I</v>
          </cell>
        </row>
        <row r="68">
          <cell r="D68" t="str">
            <v>NTNL-I</v>
          </cell>
        </row>
        <row r="69">
          <cell r="D69" t="str">
            <v>HITA-I</v>
          </cell>
        </row>
        <row r="70">
          <cell r="D70" t="str">
            <v>INDG-I</v>
          </cell>
        </row>
        <row r="71">
          <cell r="D71" t="str">
            <v>RBAS-I</v>
          </cell>
        </row>
        <row r="72">
          <cell r="D72" t="str">
            <v>KOEI-I</v>
          </cell>
        </row>
        <row r="73">
          <cell r="D73" t="str">
            <v>DAB-I</v>
          </cell>
        </row>
        <row r="74">
          <cell r="D74" t="str">
            <v>TOF-I</v>
          </cell>
        </row>
        <row r="75">
          <cell r="D75" t="str">
            <v>HNB-I</v>
          </cell>
        </row>
        <row r="76">
          <cell r="D76" t="str">
            <v>CHGB-I</v>
          </cell>
        </row>
        <row r="77">
          <cell r="D77" t="str">
            <v>HZZO-I</v>
          </cell>
        </row>
        <row r="78">
          <cell r="D78" t="str">
            <v>RHMF-I</v>
          </cell>
        </row>
        <row r="79">
          <cell r="D79" t="str">
            <v>JNAF-I</v>
          </cell>
        </row>
        <row r="80">
          <cell r="D80" t="str">
            <v>HMAM-I</v>
          </cell>
        </row>
        <row r="81">
          <cell r="D81" t="str">
            <v>DNRS-I</v>
          </cell>
        </row>
        <row r="82">
          <cell r="D82" t="str">
            <v>VJSN-I</v>
          </cell>
        </row>
        <row r="83">
          <cell r="D83" t="str">
            <v>IRIS-I</v>
          </cell>
        </row>
        <row r="84">
          <cell r="D84" t="str">
            <v>HSPT-I</v>
          </cell>
        </row>
        <row r="85">
          <cell r="D85" t="str">
            <v>RBAG-I</v>
          </cell>
        </row>
        <row r="86">
          <cell r="D86" t="str">
            <v>SCOS-I</v>
          </cell>
        </row>
        <row r="87">
          <cell r="D87" t="str">
            <v>PRMD-I</v>
          </cell>
        </row>
        <row r="88">
          <cell r="D88" t="str">
            <v>BZJK-I</v>
          </cell>
        </row>
        <row r="89">
          <cell r="D89" t="str">
            <v>OSZG-I</v>
          </cell>
        </row>
        <row r="90">
          <cell r="D90" t="str">
            <v>JDKM-I</v>
          </cell>
        </row>
        <row r="91">
          <cell r="D91" t="str">
            <v>BD62-I</v>
          </cell>
        </row>
        <row r="92">
          <cell r="D92" t="str">
            <v>TRCN-I</v>
          </cell>
        </row>
        <row r="93">
          <cell r="D93" t="str">
            <v>SLDR-I</v>
          </cell>
        </row>
        <row r="94">
          <cell r="D94" t="str">
            <v>CNIG-I</v>
          </cell>
        </row>
        <row r="95">
          <cell r="D95" t="str">
            <v>JTMN-I</v>
          </cell>
        </row>
        <row r="96">
          <cell r="D96" t="str">
            <v>WSST-I</v>
          </cell>
        </row>
        <row r="97">
          <cell r="D97" t="str">
            <v>CRAL-I</v>
          </cell>
        </row>
        <row r="98">
          <cell r="D98" t="str">
            <v>DRPZ-I</v>
          </cell>
        </row>
        <row r="99">
          <cell r="D99" t="str">
            <v>MLNR-I</v>
          </cell>
        </row>
        <row r="100">
          <cell r="D100" t="str">
            <v>GHTL-I</v>
          </cell>
        </row>
        <row r="101">
          <cell r="D101" t="str">
            <v>VLPV-I</v>
          </cell>
        </row>
        <row r="102">
          <cell r="D102" t="str">
            <v>CRSK-I</v>
          </cell>
        </row>
        <row r="103">
          <cell r="D103" t="str">
            <v>INBR-I</v>
          </cell>
        </row>
        <row r="104">
          <cell r="D104" t="str">
            <v>DIP-I</v>
          </cell>
        </row>
        <row r="105">
          <cell r="D105" t="str">
            <v>RYMO-I</v>
          </cell>
        </row>
        <row r="106">
          <cell r="D106" t="str">
            <v>BRIN-I</v>
          </cell>
        </row>
        <row r="107">
          <cell r="D107" t="str">
            <v>TLM-I</v>
          </cell>
        </row>
        <row r="108">
          <cell r="D108" t="str">
            <v>BRST-I</v>
          </cell>
        </row>
        <row r="109">
          <cell r="D109" t="str">
            <v>FNAG-I</v>
          </cell>
        </row>
        <row r="110">
          <cell r="D110" t="str">
            <v>PSTI-I</v>
          </cell>
        </row>
        <row r="111">
          <cell r="D111" t="str">
            <v>KMNS-I</v>
          </cell>
        </row>
        <row r="112">
          <cell r="D112" t="str">
            <v>HCVT-I</v>
          </cell>
        </row>
        <row r="113">
          <cell r="D113" t="str">
            <v>EHZS-I</v>
          </cell>
        </row>
        <row r="114">
          <cell r="D114" t="str">
            <v>DRAV-I</v>
          </cell>
        </row>
        <row r="115">
          <cell r="D115" t="str">
            <v>DLMC-I</v>
          </cell>
        </row>
        <row r="116">
          <cell r="D116" t="str">
            <v>CNGM-I</v>
          </cell>
        </row>
        <row r="117">
          <cell r="D117" t="str">
            <v>SLTK-I</v>
          </cell>
        </row>
        <row r="118">
          <cell r="D118" t="str">
            <v>SVOS-I</v>
          </cell>
        </row>
        <row r="119">
          <cell r="D119" t="str">
            <v>PSTR-I</v>
          </cell>
        </row>
        <row r="120">
          <cell r="D120" t="str">
            <v>DKVS-I</v>
          </cell>
        </row>
        <row r="121">
          <cell r="D121" t="str">
            <v>TNZ-I</v>
          </cell>
        </row>
        <row r="122">
          <cell r="D122" t="str">
            <v>JDRA-I</v>
          </cell>
        </row>
        <row r="123">
          <cell r="D123" t="str">
            <v>BETN-I</v>
          </cell>
        </row>
        <row r="124">
          <cell r="D124" t="str">
            <v>TNDH-I</v>
          </cell>
        </row>
        <row r="125">
          <cell r="D125" t="str">
            <v>CHBL-I</v>
          </cell>
        </row>
        <row r="126">
          <cell r="D126" t="str">
            <v>ASBC-I</v>
          </cell>
        </row>
        <row r="127">
          <cell r="D127" t="str">
            <v>LPLH-I</v>
          </cell>
        </row>
        <row r="128">
          <cell r="D128" t="str">
            <v>HJDR-I</v>
          </cell>
        </row>
        <row r="129">
          <cell r="D129" t="str">
            <v>SLMK-I</v>
          </cell>
        </row>
        <row r="130">
          <cell r="D130" t="str">
            <v>NACE-I</v>
          </cell>
        </row>
        <row r="131">
          <cell r="D131" t="str">
            <v>TRCM-I</v>
          </cell>
        </row>
        <row r="132">
          <cell r="D132" t="str">
            <v>IVEX-I</v>
          </cell>
        </row>
        <row r="133">
          <cell r="D133" t="str">
            <v>KRAS-I</v>
          </cell>
        </row>
        <row r="134">
          <cell r="D134" t="str">
            <v>STDB-I</v>
          </cell>
        </row>
        <row r="135">
          <cell r="D135" t="str">
            <v>JPMT-I</v>
          </cell>
        </row>
        <row r="136">
          <cell r="D136" t="str">
            <v>GPDU-I</v>
          </cell>
        </row>
        <row r="137">
          <cell r="D137" t="str">
            <v>HUPZ-I</v>
          </cell>
        </row>
        <row r="138">
          <cell r="D138" t="str">
            <v>INKP-I</v>
          </cell>
        </row>
        <row r="139">
          <cell r="D139" t="str">
            <v>PAN-I</v>
          </cell>
        </row>
        <row r="140">
          <cell r="D140" t="str">
            <v>DRNJ-I</v>
          </cell>
        </row>
        <row r="141">
          <cell r="D141" t="str">
            <v>DUPD-I</v>
          </cell>
        </row>
        <row r="142">
          <cell r="D142" t="str">
            <v>BLJE-I</v>
          </cell>
        </row>
        <row r="143">
          <cell r="D143" t="str">
            <v>VPSP-I</v>
          </cell>
        </row>
        <row r="144">
          <cell r="D144" t="str">
            <v>TISK-I</v>
          </cell>
        </row>
        <row r="145">
          <cell r="D145" t="str">
            <v>ISCO-I</v>
          </cell>
        </row>
        <row r="146">
          <cell r="D146" t="str">
            <v>MRSK-I</v>
          </cell>
        </row>
        <row r="147">
          <cell r="D147" t="str">
            <v>ZPKL-I</v>
          </cell>
        </row>
        <row r="148">
          <cell r="D148" t="str">
            <v>HBAS-I</v>
          </cell>
        </row>
        <row r="149">
          <cell r="D149" t="str">
            <v>AGKR-I</v>
          </cell>
        </row>
        <row r="150">
          <cell r="D150" t="str">
            <v>CRLK-I</v>
          </cell>
        </row>
        <row r="151">
          <cell r="D151" t="str">
            <v>HBEL-I</v>
          </cell>
        </row>
        <row r="152">
          <cell r="D152" t="str">
            <v>TRMP-I</v>
          </cell>
        </row>
        <row r="153">
          <cell r="D153" t="str">
            <v>DRVZ-I</v>
          </cell>
        </row>
        <row r="154">
          <cell r="D154" t="str">
            <v>ALAN-I</v>
          </cell>
        </row>
        <row r="155">
          <cell r="D155" t="str">
            <v>CRPM-I</v>
          </cell>
        </row>
        <row r="156">
          <cell r="D156" t="str">
            <v>LANO-I</v>
          </cell>
        </row>
        <row r="157">
          <cell r="D157" t="str">
            <v>POTH-I</v>
          </cell>
        </row>
        <row r="158">
          <cell r="D158" t="str">
            <v>CDBA-I</v>
          </cell>
        </row>
        <row r="159">
          <cell r="D159" t="str">
            <v>VTPS-I</v>
          </cell>
        </row>
        <row r="160">
          <cell r="D160" t="str">
            <v>GLEB-I</v>
          </cell>
        </row>
        <row r="161">
          <cell r="D161" t="str">
            <v>CRLL-I</v>
          </cell>
        </row>
        <row r="162">
          <cell r="D162" t="str">
            <v>EHOS-I</v>
          </cell>
        </row>
        <row r="163">
          <cell r="D163" t="str">
            <v>GRWE-I</v>
          </cell>
        </row>
        <row r="164">
          <cell r="D164" t="str">
            <v>KWSO-I</v>
          </cell>
        </row>
        <row r="165">
          <cell r="D165" t="str">
            <v>MROS-I</v>
          </cell>
        </row>
        <row r="166">
          <cell r="D166" t="str">
            <v>UNQA-I</v>
          </cell>
        </row>
        <row r="167">
          <cell r="D167" t="str">
            <v>CEBA-I</v>
          </cell>
        </row>
        <row r="168">
          <cell r="D168" t="str">
            <v>IMBA-I</v>
          </cell>
        </row>
        <row r="169">
          <cell r="D169" t="str">
            <v>JDBA-I</v>
          </cell>
        </row>
        <row r="170">
          <cell r="D170" t="str">
            <v>KABA-I</v>
          </cell>
        </row>
        <row r="171">
          <cell r="D171" t="str">
            <v>KBZ-I</v>
          </cell>
        </row>
        <row r="172">
          <cell r="D172" t="str">
            <v>KVBA-I</v>
          </cell>
        </row>
        <row r="173">
          <cell r="D173" t="str">
            <v>MMBA-I</v>
          </cell>
        </row>
        <row r="174">
          <cell r="D174" t="str">
            <v>PABA-I</v>
          </cell>
        </row>
        <row r="175">
          <cell r="D175" t="str">
            <v>PSST-I</v>
          </cell>
        </row>
        <row r="176">
          <cell r="D176" t="str">
            <v>SMBA-I</v>
          </cell>
        </row>
        <row r="177">
          <cell r="D177" t="str">
            <v>SNBA-I</v>
          </cell>
        </row>
        <row r="178">
          <cell r="D178" t="str">
            <v>VSK-I</v>
          </cell>
        </row>
        <row r="179">
          <cell r="D179" t="str">
            <v>VLBA-I</v>
          </cell>
        </row>
        <row r="180">
          <cell r="D180" t="str">
            <v>AGMM-I</v>
          </cell>
        </row>
        <row r="181">
          <cell r="D181" t="str">
            <v>AGPR-I</v>
          </cell>
        </row>
        <row r="182">
          <cell r="D182" t="str">
            <v>ARMK-I</v>
          </cell>
        </row>
        <row r="183">
          <cell r="D183" t="str">
            <v>ASC-I</v>
          </cell>
        </row>
        <row r="184">
          <cell r="D184" t="str">
            <v>AUSL-I</v>
          </cell>
        </row>
        <row r="185">
          <cell r="D185" t="str">
            <v>BZTP-I</v>
          </cell>
        </row>
        <row r="186">
          <cell r="D186" t="str">
            <v>CSVZ-I</v>
          </cell>
        </row>
        <row r="187">
          <cell r="D187" t="str">
            <v>DIKL-I</v>
          </cell>
        </row>
        <row r="188">
          <cell r="D188" t="str">
            <v>DIV-I</v>
          </cell>
        </row>
        <row r="189">
          <cell r="D189" t="str">
            <v>EKOM-I</v>
          </cell>
        </row>
        <row r="190">
          <cell r="D190" t="str">
            <v>ELTX-I</v>
          </cell>
        </row>
        <row r="191">
          <cell r="D191" t="str">
            <v>ELKM-I</v>
          </cell>
        </row>
        <row r="192">
          <cell r="D192" t="str">
            <v>EMKA-I</v>
          </cell>
        </row>
        <row r="193">
          <cell r="D193" t="str">
            <v>FNVC-I</v>
          </cell>
        </row>
        <row r="194">
          <cell r="D194" t="str">
            <v>GIPK-I</v>
          </cell>
        </row>
        <row r="195">
          <cell r="D195" t="str">
            <v>GRAF-I</v>
          </cell>
        </row>
        <row r="196">
          <cell r="D196" t="str">
            <v>GHAD-I</v>
          </cell>
        </row>
        <row r="197">
          <cell r="D197" t="str">
            <v>HRBS-I</v>
          </cell>
        </row>
        <row r="198">
          <cell r="D198" t="str">
            <v>HIDR-I</v>
          </cell>
        </row>
        <row r="199">
          <cell r="D199" t="str">
            <v>HBNV-I</v>
          </cell>
        </row>
        <row r="200">
          <cell r="D200" t="str">
            <v>HNVI-I</v>
          </cell>
        </row>
        <row r="201">
          <cell r="D201" t="str">
            <v>HOMS-I</v>
          </cell>
        </row>
        <row r="202">
          <cell r="D202" t="str">
            <v>HPNT-I</v>
          </cell>
        </row>
        <row r="203">
          <cell r="D203" t="str">
            <v>ITC-I</v>
          </cell>
        </row>
        <row r="204">
          <cell r="D204" t="str">
            <v>ITAS-I</v>
          </cell>
        </row>
        <row r="205">
          <cell r="D205" t="str">
            <v>JDHR-I</v>
          </cell>
        </row>
        <row r="206">
          <cell r="D206" t="str">
            <v>JLEN-I</v>
          </cell>
        </row>
        <row r="207">
          <cell r="D207" t="str">
            <v>KNST-I</v>
          </cell>
        </row>
        <row r="208">
          <cell r="D208" t="str">
            <v>KTKA-I</v>
          </cell>
        </row>
        <row r="209">
          <cell r="D209" t="str">
            <v>KOVT-I</v>
          </cell>
        </row>
        <row r="210">
          <cell r="D210" t="str">
            <v>LRH-I</v>
          </cell>
        </row>
        <row r="211">
          <cell r="D211" t="str">
            <v>LNIA-I</v>
          </cell>
        </row>
        <row r="212">
          <cell r="D212" t="str">
            <v>LNST-I</v>
          </cell>
        </row>
        <row r="213">
          <cell r="D213" t="str">
            <v>METE-I</v>
          </cell>
        </row>
        <row r="214">
          <cell r="D214" t="str">
            <v>MPLS-I</v>
          </cell>
        </row>
        <row r="215">
          <cell r="D215" t="str">
            <v>MIVA-I</v>
          </cell>
        </row>
        <row r="216">
          <cell r="D216" t="str">
            <v>MIV-I</v>
          </cell>
        </row>
        <row r="217">
          <cell r="D217" t="str">
            <v>MIO-I</v>
          </cell>
        </row>
        <row r="218">
          <cell r="D218" t="str">
            <v>MTER-I</v>
          </cell>
        </row>
        <row r="219">
          <cell r="D219" t="str">
            <v>MTIS-I</v>
          </cell>
        </row>
        <row r="220">
          <cell r="D220" t="str">
            <v>MSLK-I</v>
          </cell>
        </row>
        <row r="221">
          <cell r="D221" t="str">
            <v>MTDT-I</v>
          </cell>
        </row>
        <row r="222">
          <cell r="D222" t="str">
            <v>NTIS-I</v>
          </cell>
        </row>
        <row r="223">
          <cell r="D223" t="str">
            <v>PNIA-I</v>
          </cell>
        </row>
        <row r="224">
          <cell r="D224" t="str">
            <v>PPUK-I</v>
          </cell>
        </row>
        <row r="225">
          <cell r="D225" t="str">
            <v>PTKM-I</v>
          </cell>
        </row>
        <row r="226">
          <cell r="D226" t="str">
            <v>PIVK-I</v>
          </cell>
        </row>
        <row r="227">
          <cell r="D227" t="str">
            <v>PVOS-I</v>
          </cell>
        </row>
        <row r="228">
          <cell r="D228" t="str">
            <v>PLJL-I</v>
          </cell>
        </row>
        <row r="229">
          <cell r="D229" t="str">
            <v>PPOR-I</v>
          </cell>
        </row>
        <row r="230">
          <cell r="D230" t="str">
            <v>PIKR-I</v>
          </cell>
        </row>
        <row r="231">
          <cell r="D231" t="str">
            <v>RPSP-I</v>
          </cell>
        </row>
        <row r="232">
          <cell r="D232" t="str">
            <v>SLDS-I</v>
          </cell>
        </row>
        <row r="233">
          <cell r="D233" t="str">
            <v>SLTR-I</v>
          </cell>
        </row>
        <row r="234">
          <cell r="D234" t="str">
            <v>SLVK-I</v>
          </cell>
        </row>
        <row r="235">
          <cell r="D235" t="str">
            <v>SLPG-I</v>
          </cell>
        </row>
        <row r="236">
          <cell r="D236" t="str">
            <v>SOUC-I</v>
          </cell>
        </row>
        <row r="237">
          <cell r="D237" t="str">
            <v>SPNV-I</v>
          </cell>
        </row>
        <row r="238">
          <cell r="D238" t="str">
            <v>STPL-I</v>
          </cell>
        </row>
        <row r="239">
          <cell r="D239" t="str">
            <v>TPKO-I</v>
          </cell>
        </row>
        <row r="240">
          <cell r="D240" t="str">
            <v>TNSA-I</v>
          </cell>
        </row>
        <row r="241">
          <cell r="D241" t="str">
            <v>TRGS-I</v>
          </cell>
        </row>
        <row r="242">
          <cell r="D242" t="str">
            <v>TGPO-I</v>
          </cell>
        </row>
        <row r="243">
          <cell r="D243" t="str">
            <v>TRKT-I</v>
          </cell>
        </row>
        <row r="244">
          <cell r="D244" t="str">
            <v>VNDJ-I</v>
          </cell>
        </row>
        <row r="245">
          <cell r="D245" t="str">
            <v>VDVZ-I</v>
          </cell>
        </row>
        <row r="246">
          <cell r="D246" t="str">
            <v>ZLTO-I</v>
          </cell>
        </row>
        <row r="247">
          <cell r="D247" t="str">
            <v>ADRZ-I</v>
          </cell>
        </row>
        <row r="248">
          <cell r="D248" t="str">
            <v>ADDS-I</v>
          </cell>
        </row>
        <row r="249">
          <cell r="D249" t="str">
            <v>ADHT-I</v>
          </cell>
        </row>
        <row r="250">
          <cell r="D250" t="str">
            <v>ACI-I</v>
          </cell>
        </row>
        <row r="251">
          <cell r="D251" t="str">
            <v>AGKK-I</v>
          </cell>
        </row>
        <row r="252">
          <cell r="D252" t="str">
            <v>AGKT-I</v>
          </cell>
        </row>
        <row r="253">
          <cell r="D253" t="str">
            <v>AMDN-I</v>
          </cell>
        </row>
        <row r="254">
          <cell r="D254" t="str">
            <v>ATPL-I</v>
          </cell>
        </row>
        <row r="255">
          <cell r="D255" t="str">
            <v>ATPT-I</v>
          </cell>
        </row>
        <row r="256">
          <cell r="D256" t="str">
            <v>AUMH-I</v>
          </cell>
        </row>
        <row r="257">
          <cell r="D257" t="str">
            <v>ATSK-I</v>
          </cell>
        </row>
        <row r="258">
          <cell r="D258" t="str">
            <v>AUTR-I</v>
          </cell>
        </row>
        <row r="259">
          <cell r="D259" t="str">
            <v>BKTS-I</v>
          </cell>
        </row>
        <row r="260">
          <cell r="D260" t="str">
            <v>BLKL-I</v>
          </cell>
        </row>
        <row r="261">
          <cell r="D261" t="str">
            <v>BINA-I</v>
          </cell>
        </row>
        <row r="262">
          <cell r="D262" t="str">
            <v>BNAI-I</v>
          </cell>
        </row>
        <row r="263">
          <cell r="D263" t="str">
            <v>BRNK-I</v>
          </cell>
        </row>
        <row r="264">
          <cell r="D264" t="str">
            <v>BKRC-I</v>
          </cell>
        </row>
        <row r="265">
          <cell r="D265" t="str">
            <v>3MAJ-I</v>
          </cell>
        </row>
        <row r="266">
          <cell r="D266" t="str">
            <v>BDPS-I</v>
          </cell>
        </row>
        <row r="267">
          <cell r="D267" t="str">
            <v>CCLR-I</v>
          </cell>
        </row>
        <row r="268">
          <cell r="D268" t="str">
            <v>CHAG-I</v>
          </cell>
        </row>
        <row r="269">
          <cell r="D269" t="str">
            <v>CGLN-I</v>
          </cell>
        </row>
        <row r="270">
          <cell r="D270" t="str">
            <v>CKML-I</v>
          </cell>
        </row>
        <row r="271">
          <cell r="D271" t="str">
            <v>CTKS-I</v>
          </cell>
        </row>
        <row r="272">
          <cell r="D272" t="str">
            <v>DLKV-I</v>
          </cell>
        </row>
        <row r="273">
          <cell r="D273" t="str">
            <v>DLTC-I</v>
          </cell>
        </row>
        <row r="274">
          <cell r="D274" t="str">
            <v>DIOK-I</v>
          </cell>
        </row>
        <row r="275">
          <cell r="D275" t="str">
            <v>DTR-I</v>
          </cell>
        </row>
        <row r="276">
          <cell r="D276" t="str">
            <v>SPVA-I</v>
          </cell>
        </row>
        <row r="277">
          <cell r="D277" t="str">
            <v>DRVP-I</v>
          </cell>
        </row>
        <row r="278">
          <cell r="D278" t="str">
            <v>DBPS-I</v>
          </cell>
        </row>
        <row r="279">
          <cell r="D279" t="str">
            <v>DDJH-I</v>
          </cell>
        </row>
        <row r="280">
          <cell r="D280" t="str">
            <v>DDJM-I</v>
          </cell>
        </row>
        <row r="281">
          <cell r="D281" t="str">
            <v>DDJS-I</v>
          </cell>
        </row>
        <row r="282">
          <cell r="D282" t="str">
            <v>ELCN-I</v>
          </cell>
        </row>
        <row r="283">
          <cell r="D283" t="str">
            <v>ELTR-I</v>
          </cell>
        </row>
        <row r="284">
          <cell r="D284" t="str">
            <v>ELKT-I</v>
          </cell>
        </row>
        <row r="285">
          <cell r="D285" t="str">
            <v>ELKL-I</v>
          </cell>
        </row>
        <row r="286">
          <cell r="D286" t="str">
            <v>ELME-I</v>
          </cell>
        </row>
        <row r="287">
          <cell r="D287" t="str">
            <v>ELKP-I</v>
          </cell>
        </row>
        <row r="288">
          <cell r="D288" t="str">
            <v>FRMC-I</v>
          </cell>
        </row>
        <row r="289">
          <cell r="D289" t="str">
            <v>FRNK-I</v>
          </cell>
        </row>
        <row r="290">
          <cell r="D290" t="str">
            <v>GPZG-I</v>
          </cell>
        </row>
        <row r="291">
          <cell r="D291" t="str">
            <v>GFZK-I</v>
          </cell>
        </row>
        <row r="292">
          <cell r="D292" t="str">
            <v>GRMT-I</v>
          </cell>
        </row>
        <row r="293">
          <cell r="D293" t="str">
            <v>GHIM-I</v>
          </cell>
        </row>
        <row r="294">
          <cell r="D294" t="str">
            <v>HDEL-I</v>
          </cell>
        </row>
        <row r="295">
          <cell r="D295" t="str">
            <v>HMDN-I</v>
          </cell>
        </row>
        <row r="296">
          <cell r="D296" t="str">
            <v>HSTS-I</v>
          </cell>
        </row>
        <row r="297">
          <cell r="D297" t="str">
            <v>HBRL-I</v>
          </cell>
        </row>
        <row r="298">
          <cell r="D298" t="str">
            <v>HCRC-I</v>
          </cell>
        </row>
        <row r="299">
          <cell r="D299" t="str">
            <v>HMST-I</v>
          </cell>
        </row>
        <row r="300">
          <cell r="D300" t="str">
            <v>HTCP-I</v>
          </cell>
        </row>
        <row r="301">
          <cell r="D301" t="str">
            <v>HZDZ-I</v>
          </cell>
        </row>
        <row r="302">
          <cell r="D302" t="str">
            <v>HTPK-I</v>
          </cell>
        </row>
        <row r="303">
          <cell r="D303" t="str">
            <v>HTPO-I</v>
          </cell>
        </row>
        <row r="304">
          <cell r="D304" t="str">
            <v>IGML-I</v>
          </cell>
        </row>
        <row r="305">
          <cell r="D305" t="str">
            <v>ILRA-I</v>
          </cell>
        </row>
        <row r="306">
          <cell r="D306" t="str">
            <v>IMZV-I</v>
          </cell>
        </row>
        <row r="307">
          <cell r="D307" t="str">
            <v>IPKK-I</v>
          </cell>
        </row>
        <row r="308">
          <cell r="D308" t="str">
            <v>ISCM-I</v>
          </cell>
        </row>
        <row r="309">
          <cell r="D309" t="str">
            <v>ISTR-I</v>
          </cell>
        </row>
        <row r="310">
          <cell r="D310" t="str">
            <v>ISAU-I</v>
          </cell>
        </row>
        <row r="311">
          <cell r="D311" t="str">
            <v>ISGF-I</v>
          </cell>
        </row>
        <row r="312">
          <cell r="D312" t="str">
            <v>ISPL-I</v>
          </cell>
        </row>
        <row r="313">
          <cell r="D313" t="str">
            <v>ISTT-I</v>
          </cell>
        </row>
        <row r="314">
          <cell r="D314" t="str">
            <v>IVNC-I</v>
          </cell>
        </row>
        <row r="315">
          <cell r="D315" t="str">
            <v>JDRN-I</v>
          </cell>
        </row>
        <row r="316">
          <cell r="D316" t="str">
            <v>JDRF-I</v>
          </cell>
        </row>
        <row r="317">
          <cell r="D317" t="str">
            <v>JDTC-I</v>
          </cell>
        </row>
        <row r="318">
          <cell r="D318" t="str">
            <v>JDPS-I</v>
          </cell>
        </row>
        <row r="319">
          <cell r="D319" t="str">
            <v>JMNC-I</v>
          </cell>
        </row>
        <row r="320">
          <cell r="D320" t="str">
            <v>JPTC-I</v>
          </cell>
        </row>
        <row r="321">
          <cell r="D321" t="str">
            <v>KMEN-I</v>
          </cell>
        </row>
        <row r="322">
          <cell r="D322" t="str">
            <v>KMIN-I</v>
          </cell>
        </row>
        <row r="323">
          <cell r="D323" t="str">
            <v>KMSK-I</v>
          </cell>
        </row>
        <row r="324">
          <cell r="D324" t="str">
            <v>KSTR-I</v>
          </cell>
        </row>
        <row r="325">
          <cell r="D325" t="str">
            <v>KMKA-I</v>
          </cell>
        </row>
        <row r="326">
          <cell r="D326" t="str">
            <v>KMPL-I</v>
          </cell>
        </row>
        <row r="327">
          <cell r="D327" t="str">
            <v>KOES-I</v>
          </cell>
        </row>
        <row r="328">
          <cell r="D328" t="str">
            <v>KOKA-I</v>
          </cell>
        </row>
        <row r="329">
          <cell r="D329" t="str">
            <v>KOEU-I</v>
          </cell>
        </row>
        <row r="330">
          <cell r="D330" t="str">
            <v>KODT-I</v>
          </cell>
        </row>
        <row r="331">
          <cell r="D331" t="str">
            <v>KOIN-I</v>
          </cell>
        </row>
        <row r="332">
          <cell r="D332" t="str">
            <v>KOEL-I</v>
          </cell>
        </row>
        <row r="333">
          <cell r="D333" t="str">
            <v>KOGM-I</v>
          </cell>
        </row>
        <row r="334">
          <cell r="D334" t="str">
            <v>KOIT-I</v>
          </cell>
        </row>
        <row r="335">
          <cell r="D335" t="str">
            <v>KOET-I</v>
          </cell>
        </row>
        <row r="336">
          <cell r="D336" t="str">
            <v>KMES-I</v>
          </cell>
        </row>
        <row r="337">
          <cell r="D337" t="str">
            <v>KOTR-I</v>
          </cell>
        </row>
        <row r="338">
          <cell r="D338" t="str">
            <v>KOSK-I</v>
          </cell>
        </row>
        <row r="339">
          <cell r="D339" t="str">
            <v>KRNA-I</v>
          </cell>
        </row>
        <row r="340">
          <cell r="D340" t="str">
            <v>KODS-I</v>
          </cell>
        </row>
        <row r="341">
          <cell r="D341" t="str">
            <v>KTKS-I</v>
          </cell>
        </row>
        <row r="342">
          <cell r="D342" t="str">
            <v>LEDO-I</v>
          </cell>
        </row>
        <row r="343">
          <cell r="D343" t="str">
            <v>LKRI-I</v>
          </cell>
        </row>
        <row r="344">
          <cell r="D344" t="str">
            <v>LURA-I</v>
          </cell>
        </row>
        <row r="345">
          <cell r="D345" t="str">
            <v>MGMA-I</v>
          </cell>
        </row>
        <row r="346">
          <cell r="D346" t="str">
            <v>MDKA-I</v>
          </cell>
        </row>
        <row r="347">
          <cell r="D347" t="str">
            <v>MDUT-I</v>
          </cell>
        </row>
        <row r="348">
          <cell r="D348" t="str">
            <v>MDPL-I</v>
          </cell>
        </row>
        <row r="349">
          <cell r="D349" t="str">
            <v>MTC-I</v>
          </cell>
        </row>
        <row r="350">
          <cell r="D350" t="str">
            <v>MRNA-I</v>
          </cell>
        </row>
        <row r="351">
          <cell r="D351" t="str">
            <v>MLDN-I</v>
          </cell>
        </row>
        <row r="352">
          <cell r="D352" t="str">
            <v>MDKS-I</v>
          </cell>
        </row>
        <row r="353">
          <cell r="D353" t="str">
            <v>MTSM-I</v>
          </cell>
        </row>
        <row r="354">
          <cell r="D354" t="str">
            <v>MNTK-I</v>
          </cell>
        </row>
        <row r="355">
          <cell r="D355" t="str">
            <v>MTTC-I</v>
          </cell>
        </row>
        <row r="356">
          <cell r="D356" t="str">
            <v>MTTR-I</v>
          </cell>
        </row>
        <row r="357">
          <cell r="D357" t="str">
            <v>MNDS-I</v>
          </cell>
        </row>
        <row r="358">
          <cell r="D358" t="str">
            <v>MNJA-I</v>
          </cell>
        </row>
        <row r="359">
          <cell r="D359" t="str">
            <v>NVTA-I</v>
          </cell>
        </row>
        <row r="360">
          <cell r="D360" t="str">
            <v>ORLK-I</v>
          </cell>
        </row>
        <row r="361">
          <cell r="D361" t="str">
            <v>OKTS-I</v>
          </cell>
        </row>
        <row r="362">
          <cell r="D362" t="str">
            <v>PNTU-I</v>
          </cell>
        </row>
        <row r="363">
          <cell r="D363" t="str">
            <v>PLTO-I</v>
          </cell>
        </row>
        <row r="364">
          <cell r="D364" t="str">
            <v>PKMI-I</v>
          </cell>
        </row>
        <row r="365">
          <cell r="D365" t="str">
            <v>PRHN-I</v>
          </cell>
        </row>
        <row r="366">
          <cell r="D366" t="str">
            <v>PRHT-I</v>
          </cell>
        </row>
        <row r="367">
          <cell r="D367" t="str">
            <v>PPLM-I</v>
          </cell>
        </row>
        <row r="368">
          <cell r="D368" t="str">
            <v>PRRD-I</v>
          </cell>
        </row>
        <row r="369">
          <cell r="D369" t="str">
            <v>PLJK-I</v>
          </cell>
        </row>
        <row r="370">
          <cell r="D370" t="str">
            <v>PURI-I</v>
          </cell>
        </row>
        <row r="371">
          <cell r="D371" t="str">
            <v>HRBC-I</v>
          </cell>
        </row>
        <row r="372">
          <cell r="D372" t="str">
            <v>RDEZ-I</v>
          </cell>
        </row>
        <row r="373">
          <cell r="D373" t="str">
            <v>RDNK-I</v>
          </cell>
        </row>
        <row r="374">
          <cell r="D374" t="str">
            <v>RIVP-I</v>
          </cell>
        </row>
        <row r="375">
          <cell r="D375" t="str">
            <v>RVRA-I</v>
          </cell>
        </row>
        <row r="376">
          <cell r="D376" t="str">
            <v>RIZO-I</v>
          </cell>
        </row>
        <row r="377">
          <cell r="D377" t="str">
            <v>SMBK-I</v>
          </cell>
        </row>
        <row r="378">
          <cell r="D378" t="str">
            <v>SAPN-I</v>
          </cell>
        </row>
        <row r="379">
          <cell r="D379" t="str">
            <v>SLDM-I</v>
          </cell>
        </row>
        <row r="380">
          <cell r="D380" t="str">
            <v>SLGI-I</v>
          </cell>
        </row>
        <row r="381">
          <cell r="D381" t="str">
            <v>SLGA-I</v>
          </cell>
        </row>
        <row r="382">
          <cell r="D382" t="str">
            <v>SJZA-I</v>
          </cell>
        </row>
        <row r="383">
          <cell r="D383" t="str">
            <v>SLRS-I</v>
          </cell>
        </row>
        <row r="384">
          <cell r="D384" t="str">
            <v>SPPL-I</v>
          </cell>
        </row>
        <row r="385">
          <cell r="D385" t="str">
            <v>SMNS-I</v>
          </cell>
        </row>
        <row r="386">
          <cell r="D386" t="str">
            <v>SUNH-I</v>
          </cell>
        </row>
        <row r="387">
          <cell r="D387" t="str">
            <v>SPTH-I</v>
          </cell>
        </row>
        <row r="388">
          <cell r="D388" t="str">
            <v>TNKC-I</v>
          </cell>
        </row>
        <row r="389">
          <cell r="D389" t="str">
            <v>THNK-I</v>
          </cell>
        </row>
        <row r="390">
          <cell r="D390" t="str">
            <v>TKPR-I</v>
          </cell>
        </row>
        <row r="391">
          <cell r="D391" t="str">
            <v>TOZ-I</v>
          </cell>
        </row>
        <row r="392">
          <cell r="D392" t="str">
            <v>TRST-I</v>
          </cell>
        </row>
        <row r="393">
          <cell r="D393" t="str">
            <v>TGCV-I</v>
          </cell>
        </row>
        <row r="394">
          <cell r="D394" t="str">
            <v>TDZ-I</v>
          </cell>
        </row>
        <row r="395">
          <cell r="D395" t="str">
            <v>TEP-I</v>
          </cell>
        </row>
        <row r="396">
          <cell r="D396" t="str">
            <v>TKZD-I</v>
          </cell>
        </row>
        <row r="397">
          <cell r="D397" t="str">
            <v>TSHC-I</v>
          </cell>
        </row>
        <row r="398">
          <cell r="D398" t="str">
            <v>TUPD-I</v>
          </cell>
        </row>
        <row r="399">
          <cell r="D399" t="str">
            <v>ULJB-I</v>
          </cell>
        </row>
        <row r="400">
          <cell r="D400" t="str">
            <v>ULJN-I</v>
          </cell>
        </row>
        <row r="401">
          <cell r="D401" t="str">
            <v>ULJP-I</v>
          </cell>
        </row>
        <row r="402">
          <cell r="D402" t="str">
            <v>ULJT-I</v>
          </cell>
        </row>
        <row r="403">
          <cell r="D403" t="str">
            <v>ULJS-I</v>
          </cell>
        </row>
        <row r="404">
          <cell r="D404" t="str">
            <v>UNIN-I</v>
          </cell>
        </row>
        <row r="405">
          <cell r="D405" t="str">
            <v>UNTS-I</v>
          </cell>
        </row>
        <row r="406">
          <cell r="D406" t="str">
            <v>VART-I</v>
          </cell>
        </row>
        <row r="407">
          <cell r="D407" t="str">
            <v>VLKM-I</v>
          </cell>
        </row>
        <row r="408">
          <cell r="D408" t="str">
            <v>VTLR-I</v>
          </cell>
        </row>
        <row r="409">
          <cell r="D409" t="str">
            <v>VDKT-I</v>
          </cell>
        </row>
        <row r="410">
          <cell r="D410" t="str">
            <v>VLVI-I</v>
          </cell>
        </row>
        <row r="411">
          <cell r="D411" t="str">
            <v>VISK-I</v>
          </cell>
        </row>
        <row r="412">
          <cell r="D412" t="str">
            <v>VLGT-I</v>
          </cell>
        </row>
        <row r="413">
          <cell r="D413" t="str">
            <v>VDPZ-I</v>
          </cell>
        </row>
        <row r="414">
          <cell r="D414" t="str">
            <v>VRBS-I</v>
          </cell>
        </row>
        <row r="415">
          <cell r="D415" t="str">
            <v>WNBI-I</v>
          </cell>
        </row>
        <row r="416">
          <cell r="D416" t="str">
            <v>ZAPI-I</v>
          </cell>
        </row>
        <row r="417">
          <cell r="D417" t="str">
            <v>ZEP-I</v>
          </cell>
        </row>
        <row r="418">
          <cell r="D418" t="str">
            <v>ZSZG-I</v>
          </cell>
        </row>
        <row r="419">
          <cell r="D419" t="str">
            <v>ZFOT-I</v>
          </cell>
        </row>
        <row r="420">
          <cell r="D420" t="str">
            <v>ZRNS-I</v>
          </cell>
        </row>
        <row r="421">
          <cell r="D421" t="str">
            <v>ZVCV-I</v>
          </cell>
        </row>
        <row r="422">
          <cell r="D422" t="str">
            <v>ZVZD-I</v>
          </cell>
        </row>
        <row r="423">
          <cell r="D423" t="str">
            <v>ZLJS-I</v>
          </cell>
        </row>
        <row r="424">
          <cell r="D424" t="str">
            <v>ZTNJ-I</v>
          </cell>
        </row>
        <row r="425">
          <cell r="D425" t="str">
            <v>ZITP-I</v>
          </cell>
        </row>
        <row r="426">
          <cell r="D426" t="str">
            <v>BCIN-I</v>
          </cell>
        </row>
        <row r="427">
          <cell r="D427" t="str">
            <v>BIST-I</v>
          </cell>
        </row>
        <row r="428">
          <cell r="D428" t="str">
            <v>BDSS-I</v>
          </cell>
        </row>
        <row r="429">
          <cell r="D429" t="str">
            <v>ELPR-I</v>
          </cell>
        </row>
        <row r="430">
          <cell r="D430" t="str">
            <v>HRUC-I</v>
          </cell>
        </row>
        <row r="431">
          <cell r="D431" t="str">
            <v>HDUZ-I</v>
          </cell>
        </row>
        <row r="432">
          <cell r="D432" t="str">
            <v>HBVD-I</v>
          </cell>
        </row>
        <row r="433">
          <cell r="D433" t="str">
            <v>IMTA-I</v>
          </cell>
        </row>
        <row r="434">
          <cell r="D434" t="str">
            <v>INFS-I</v>
          </cell>
        </row>
        <row r="435">
          <cell r="D435" t="str">
            <v>IGH-I</v>
          </cell>
        </row>
        <row r="436">
          <cell r="D436" t="str">
            <v>JDPL-I</v>
          </cell>
        </row>
        <row r="437">
          <cell r="D437" t="str">
            <v>LANT-I</v>
          </cell>
        </row>
        <row r="438">
          <cell r="D438" t="str">
            <v>MMTZ-I</v>
          </cell>
        </row>
        <row r="439">
          <cell r="D439" t="str">
            <v>PLCH-I</v>
          </cell>
        </row>
        <row r="440">
          <cell r="D440" t="str">
            <v>PPRA-I</v>
          </cell>
        </row>
        <row r="441">
          <cell r="D441" t="str">
            <v>FKLZ-I</v>
          </cell>
        </row>
        <row r="442">
          <cell r="D442" t="str">
            <v>VIG-I</v>
          </cell>
        </row>
        <row r="443">
          <cell r="D443" t="str">
            <v>VPNG-I</v>
          </cell>
        </row>
        <row r="444">
          <cell r="D444" t="str">
            <v>ZLAR-I</v>
          </cell>
        </row>
        <row r="445">
          <cell r="D445" t="str">
            <v>LVRG-I</v>
          </cell>
        </row>
        <row r="446">
          <cell r="D446" t="str">
            <v>CETR-I</v>
          </cell>
        </row>
        <row r="447">
          <cell r="D447" t="str">
            <v>MNTS-I</v>
          </cell>
        </row>
        <row r="448">
          <cell r="D448" t="str">
            <v>OPST-I</v>
          </cell>
        </row>
        <row r="449">
          <cell r="D449" t="str">
            <v>VELS-I</v>
          </cell>
        </row>
        <row r="450">
          <cell r="D450" t="str">
            <v>TANG-I</v>
          </cell>
        </row>
        <row r="451">
          <cell r="D451" t="str">
            <v>OLT-I</v>
          </cell>
        </row>
        <row r="452">
          <cell r="D452" t="str">
            <v>KRMA-I</v>
          </cell>
        </row>
        <row r="453">
          <cell r="D453" t="str">
            <v>UTEN-I</v>
          </cell>
        </row>
        <row r="454">
          <cell r="D454" t="str">
            <v>DRMC-I</v>
          </cell>
        </row>
        <row r="455">
          <cell r="D455" t="str">
            <v>KRDN-I</v>
          </cell>
        </row>
        <row r="456">
          <cell r="D456" t="str">
            <v>MILS-I</v>
          </cell>
        </row>
        <row r="457">
          <cell r="D457" t="str">
            <v>POOP-I</v>
          </cell>
        </row>
        <row r="458">
          <cell r="D458" t="str">
            <v>VIRO-I</v>
          </cell>
        </row>
        <row r="459">
          <cell r="D459" t="str">
            <v>TRGK-I</v>
          </cell>
        </row>
        <row r="460">
          <cell r="D460" t="str">
            <v>TLST-I</v>
          </cell>
        </row>
        <row r="461">
          <cell r="D461" t="str">
            <v>ACM-I</v>
          </cell>
        </row>
        <row r="462">
          <cell r="D462" t="str">
            <v>BKMC-I</v>
          </cell>
        </row>
        <row r="463">
          <cell r="D463" t="str">
            <v>BRDT-I</v>
          </cell>
        </row>
        <row r="464">
          <cell r="D464" t="str">
            <v>SOVA-I</v>
          </cell>
        </row>
        <row r="465">
          <cell r="D465" t="str">
            <v>ENRE-I</v>
          </cell>
        </row>
        <row r="466">
          <cell r="D466" t="str">
            <v>MTCT-I</v>
          </cell>
        </row>
        <row r="467">
          <cell r="D467" t="str">
            <v>JLSA-I</v>
          </cell>
        </row>
        <row r="468">
          <cell r="D468" t="str">
            <v>AUHR-I</v>
          </cell>
        </row>
        <row r="469">
          <cell r="D469" t="str">
            <v>PODR-I</v>
          </cell>
        </row>
        <row r="470">
          <cell r="D470" t="str">
            <v>MDSP-I</v>
          </cell>
        </row>
        <row r="471">
          <cell r="D471" t="str">
            <v>PPLT-I</v>
          </cell>
        </row>
        <row r="472">
          <cell r="D472" t="str">
            <v>KLOP-I</v>
          </cell>
        </row>
        <row r="473">
          <cell r="D473" t="str">
            <v>PRST-I</v>
          </cell>
        </row>
        <row r="474">
          <cell r="D474" t="str">
            <v>ARNT-I</v>
          </cell>
        </row>
        <row r="475">
          <cell r="D475" t="str">
            <v>BRBA-I</v>
          </cell>
        </row>
        <row r="476">
          <cell r="D476" t="str">
            <v>CRBA-I</v>
          </cell>
        </row>
        <row r="477">
          <cell r="D477" t="str">
            <v>DKVN-I</v>
          </cell>
        </row>
        <row r="478">
          <cell r="D478" t="str">
            <v>PRMJ-I</v>
          </cell>
        </row>
        <row r="479">
          <cell r="D479" t="str">
            <v>THRS-I</v>
          </cell>
        </row>
        <row r="480">
          <cell r="D480" t="str">
            <v>GRDP-I</v>
          </cell>
        </row>
        <row r="481">
          <cell r="D481" t="str">
            <v>TPGR-I</v>
          </cell>
        </row>
        <row r="482">
          <cell r="D482" t="str">
            <v>VLEN-I</v>
          </cell>
        </row>
        <row r="483">
          <cell r="D483" t="str">
            <v>PZC-I</v>
          </cell>
        </row>
        <row r="484">
          <cell r="D484" t="str">
            <v>NNPD-I</v>
          </cell>
        </row>
        <row r="485">
          <cell r="D485" t="str">
            <v>HARG-I</v>
          </cell>
        </row>
        <row r="486">
          <cell r="D486" t="str">
            <v>MKSM-I</v>
          </cell>
        </row>
        <row r="487">
          <cell r="D487" t="str">
            <v>SASV-I</v>
          </cell>
        </row>
        <row r="488">
          <cell r="D488" t="str">
            <v>GLSL-I</v>
          </cell>
        </row>
        <row r="489">
          <cell r="D489" t="str">
            <v>GRNG-I</v>
          </cell>
        </row>
        <row r="490">
          <cell r="D490" t="str">
            <v>KNMG-I</v>
          </cell>
        </row>
        <row r="491">
          <cell r="D491" t="str">
            <v>GPRJ-I</v>
          </cell>
        </row>
        <row r="492">
          <cell r="D492" t="str">
            <v>EMSD-I</v>
          </cell>
        </row>
        <row r="493">
          <cell r="D493" t="str">
            <v>CRSP-I</v>
          </cell>
        </row>
        <row r="494">
          <cell r="D494" t="str">
            <v>LANA-I</v>
          </cell>
        </row>
        <row r="495">
          <cell r="D495" t="str">
            <v>TRNV-I</v>
          </cell>
        </row>
        <row r="496">
          <cell r="D496" t="str">
            <v>AGPT-I</v>
          </cell>
        </row>
        <row r="497">
          <cell r="D497" t="str">
            <v>HGSP-I</v>
          </cell>
        </row>
        <row r="498">
          <cell r="D498" t="str">
            <v>SNTR-I</v>
          </cell>
        </row>
        <row r="499">
          <cell r="D499" t="str">
            <v>SN-I</v>
          </cell>
        </row>
        <row r="500">
          <cell r="D500" t="str">
            <v>ZUPA-I</v>
          </cell>
        </row>
        <row r="501">
          <cell r="D501" t="str">
            <v>BLVD-I</v>
          </cell>
        </row>
        <row r="502">
          <cell r="D502" t="str">
            <v>BRNI-I</v>
          </cell>
        </row>
        <row r="503">
          <cell r="D503" t="str">
            <v>VIS-I</v>
          </cell>
        </row>
        <row r="504">
          <cell r="D504" t="str">
            <v>RKDU-I</v>
          </cell>
        </row>
        <row r="505">
          <cell r="D505" t="str">
            <v>KMGO-I</v>
          </cell>
        </row>
        <row r="506">
          <cell r="D506" t="str">
            <v>PRDM-I</v>
          </cell>
        </row>
        <row r="507">
          <cell r="D507" t="str">
            <v>MPD-I</v>
          </cell>
        </row>
        <row r="508">
          <cell r="D508" t="str">
            <v>NGRD-I</v>
          </cell>
        </row>
        <row r="509">
          <cell r="D509" t="str">
            <v>CLKK-I</v>
          </cell>
        </row>
        <row r="510">
          <cell r="D510" t="str">
            <v>TSTR-I</v>
          </cell>
        </row>
        <row r="511">
          <cell r="D511" t="str">
            <v>SLTA-I</v>
          </cell>
        </row>
        <row r="512">
          <cell r="D512" t="str">
            <v>CTRA-I</v>
          </cell>
        </row>
        <row r="513">
          <cell r="D513" t="str">
            <v>TPKZ-I</v>
          </cell>
        </row>
        <row r="514">
          <cell r="D514" t="str">
            <v>DDST-I</v>
          </cell>
        </row>
        <row r="515">
          <cell r="D515" t="str">
            <v>PRHV-I</v>
          </cell>
        </row>
        <row r="516">
          <cell r="D516" t="str">
            <v>IVCC-I</v>
          </cell>
        </row>
        <row r="517">
          <cell r="D517" t="str">
            <v>URBS-I</v>
          </cell>
        </row>
        <row r="518">
          <cell r="D518" t="str">
            <v>PGMR-I</v>
          </cell>
        </row>
        <row r="519">
          <cell r="D519" t="str">
            <v>UTDR-I</v>
          </cell>
        </row>
        <row r="520">
          <cell r="D520" t="str">
            <v>ATRM-I</v>
          </cell>
        </row>
        <row r="521">
          <cell r="D521" t="str">
            <v>PIKV-I</v>
          </cell>
        </row>
        <row r="522">
          <cell r="D522" t="str">
            <v>KZST-I</v>
          </cell>
        </row>
        <row r="523">
          <cell r="D523" t="str">
            <v>SLPF-I</v>
          </cell>
        </row>
        <row r="524">
          <cell r="D524" t="str">
            <v>RBAM-I</v>
          </cell>
        </row>
        <row r="525">
          <cell r="D525" t="str">
            <v>ETZ-I</v>
          </cell>
        </row>
        <row r="526">
          <cell r="D526" t="str">
            <v>JDGT-I</v>
          </cell>
        </row>
        <row r="527">
          <cell r="D527" t="str">
            <v>SNHO-I</v>
          </cell>
        </row>
        <row r="528">
          <cell r="D528" t="str">
            <v>HBOR-I</v>
          </cell>
        </row>
        <row r="529">
          <cell r="D529" t="str">
            <v>ATPP-I</v>
          </cell>
        </row>
        <row r="530">
          <cell r="D530" t="str">
            <v>FMGR-I</v>
          </cell>
        </row>
        <row r="531">
          <cell r="D531" t="str">
            <v>PBCO-I</v>
          </cell>
        </row>
        <row r="532">
          <cell r="D532" t="str">
            <v>PRMS-I</v>
          </cell>
        </row>
        <row r="533">
          <cell r="D533" t="str">
            <v>DUPM-I</v>
          </cell>
        </row>
        <row r="534">
          <cell r="D534" t="str">
            <v>DABA-I</v>
          </cell>
        </row>
        <row r="535">
          <cell r="D535" t="str">
            <v>CZSJ-I</v>
          </cell>
        </row>
        <row r="536">
          <cell r="D536" t="str">
            <v>KRAT-I</v>
          </cell>
        </row>
        <row r="537">
          <cell r="D537" t="str">
            <v>BLPO-I</v>
          </cell>
        </row>
        <row r="538">
          <cell r="D538" t="str">
            <v>DALS-I</v>
          </cell>
        </row>
        <row r="539">
          <cell r="D539" t="str">
            <v>IKBA-I</v>
          </cell>
        </row>
        <row r="540">
          <cell r="D540" t="str">
            <v>TRTH-I</v>
          </cell>
        </row>
        <row r="541">
          <cell r="D541" t="str">
            <v>NVTV-I</v>
          </cell>
        </row>
        <row r="542">
          <cell r="D542" t="str">
            <v>VUKA-I</v>
          </cell>
        </row>
        <row r="543">
          <cell r="D543" t="str">
            <v>ABPR-I</v>
          </cell>
        </row>
        <row r="544">
          <cell r="D544" t="str">
            <v>ODVD-I</v>
          </cell>
        </row>
        <row r="545">
          <cell r="D545" t="str">
            <v>SEM-I</v>
          </cell>
        </row>
        <row r="546">
          <cell r="D546" t="str">
            <v>DHBJ-I</v>
          </cell>
        </row>
        <row r="547">
          <cell r="D547" t="str">
            <v>PANX-I</v>
          </cell>
        </row>
        <row r="548">
          <cell r="D548" t="str">
            <v>RGNC-I</v>
          </cell>
        </row>
        <row r="549">
          <cell r="D549" t="str">
            <v>ULPL-I</v>
          </cell>
        </row>
        <row r="550">
          <cell r="D550" t="str">
            <v>ADCH-I</v>
          </cell>
        </row>
        <row r="551">
          <cell r="D551" t="str">
            <v>RIBA-I</v>
          </cell>
        </row>
        <row r="552">
          <cell r="D552" t="str">
            <v>VLBT-I</v>
          </cell>
        </row>
        <row r="553">
          <cell r="D553" t="str">
            <v>PRFC-I</v>
          </cell>
        </row>
        <row r="554">
          <cell r="D554" t="str">
            <v>PSBA-I</v>
          </cell>
        </row>
        <row r="555">
          <cell r="D555" t="str">
            <v>HRDH-I</v>
          </cell>
        </row>
        <row r="556">
          <cell r="D556" t="str">
            <v>ILPO-I</v>
          </cell>
        </row>
        <row r="557">
          <cell r="D557" t="str">
            <v>TMPO-I</v>
          </cell>
        </row>
        <row r="558">
          <cell r="D558" t="str">
            <v>AUPR-I</v>
          </cell>
        </row>
        <row r="559">
          <cell r="D559" t="str">
            <v>ATPR-I</v>
          </cell>
        </row>
        <row r="560">
          <cell r="D560" t="str">
            <v>RGVR-I</v>
          </cell>
        </row>
        <row r="561">
          <cell r="D561" t="str">
            <v>HIMR-I</v>
          </cell>
        </row>
        <row r="562">
          <cell r="D562" t="str">
            <v>HZVG-I</v>
          </cell>
        </row>
        <row r="563">
          <cell r="D563" t="str">
            <v>HMLN-I</v>
          </cell>
        </row>
        <row r="564">
          <cell r="D564" t="str">
            <v>HPDG-I</v>
          </cell>
        </row>
        <row r="565">
          <cell r="D565" t="str">
            <v>DLVN-I</v>
          </cell>
        </row>
        <row r="566">
          <cell r="D566" t="str">
            <v>PZDL-I</v>
          </cell>
        </row>
        <row r="567">
          <cell r="D567" t="str">
            <v>EXCL-I</v>
          </cell>
        </row>
        <row r="568">
          <cell r="D568" t="str">
            <v>DUTR-I</v>
          </cell>
        </row>
        <row r="569">
          <cell r="D569" t="str">
            <v>AGM-I</v>
          </cell>
        </row>
        <row r="570">
          <cell r="D570" t="str">
            <v>INGR-I</v>
          </cell>
        </row>
        <row r="571">
          <cell r="D571" t="str">
            <v>MTHL-I</v>
          </cell>
        </row>
        <row r="572">
          <cell r="D572" t="str">
            <v>INOP-I</v>
          </cell>
        </row>
        <row r="573">
          <cell r="D573" t="str">
            <v>KIAC-I</v>
          </cell>
        </row>
        <row r="574">
          <cell r="D574" t="str">
            <v>CZKT-I</v>
          </cell>
        </row>
        <row r="575">
          <cell r="D575" t="str">
            <v>AHRV-I</v>
          </cell>
        </row>
        <row r="576">
          <cell r="D576" t="str">
            <v>AGLG-I</v>
          </cell>
        </row>
        <row r="577">
          <cell r="D577" t="str">
            <v>RVIR-I</v>
          </cell>
        </row>
        <row r="578">
          <cell r="D578" t="str">
            <v>CNPJ-I</v>
          </cell>
        </row>
        <row r="579">
          <cell r="D579" t="str">
            <v>CNTZ-I</v>
          </cell>
        </row>
        <row r="580">
          <cell r="D580" t="str">
            <v>CSKA-I</v>
          </cell>
        </row>
        <row r="581">
          <cell r="D581" t="str">
            <v>ACRZ-I</v>
          </cell>
        </row>
        <row r="582">
          <cell r="D582" t="str">
            <v>LCDS-I</v>
          </cell>
        </row>
        <row r="583">
          <cell r="D583" t="str">
            <v>ZTHB-I</v>
          </cell>
        </row>
        <row r="584">
          <cell r="D584" t="str">
            <v>NMKN-I</v>
          </cell>
        </row>
        <row r="585">
          <cell r="D585" t="str">
            <v>VPIK-I</v>
          </cell>
        </row>
        <row r="586">
          <cell r="D586" t="str">
            <v>VBLV-I</v>
          </cell>
        </row>
        <row r="587">
          <cell r="D587" t="str">
            <v>VRKM-I</v>
          </cell>
        </row>
        <row r="588">
          <cell r="D588" t="str">
            <v>HMHT-I</v>
          </cell>
        </row>
        <row r="589">
          <cell r="D589" t="str">
            <v>DIPK-I</v>
          </cell>
        </row>
        <row r="590">
          <cell r="D590" t="str">
            <v>WFLJ-I</v>
          </cell>
        </row>
        <row r="591">
          <cell r="D591" t="str">
            <v>VDPK-I</v>
          </cell>
        </row>
        <row r="592">
          <cell r="D592" t="str">
            <v>JDPV-I</v>
          </cell>
        </row>
        <row r="593">
          <cell r="D593" t="str">
            <v>VDPN-I</v>
          </cell>
        </row>
        <row r="594">
          <cell r="D594" t="str">
            <v>SAIT-I</v>
          </cell>
        </row>
        <row r="595">
          <cell r="D595" t="str">
            <v>LKDU-I</v>
          </cell>
        </row>
        <row r="596">
          <cell r="D596" t="str">
            <v>HKMP-I</v>
          </cell>
        </row>
        <row r="597">
          <cell r="D597" t="str">
            <v>HSRE-I</v>
          </cell>
        </row>
        <row r="598">
          <cell r="D598" t="str">
            <v>VDPS-I</v>
          </cell>
        </row>
        <row r="599">
          <cell r="D599" t="str">
            <v>BMNT-I</v>
          </cell>
        </row>
        <row r="600">
          <cell r="D600" t="str">
            <v>GTRZ-I</v>
          </cell>
        </row>
        <row r="601">
          <cell r="D601" t="str">
            <v>INA-I</v>
          </cell>
        </row>
        <row r="602">
          <cell r="D602" t="str">
            <v>JDGL-I</v>
          </cell>
        </row>
        <row r="603">
          <cell r="D603" t="str">
            <v>BRVO-I</v>
          </cell>
        </row>
        <row r="604">
          <cell r="D604" t="str">
            <v>MTLS-I</v>
          </cell>
        </row>
        <row r="605">
          <cell r="D605" t="str">
            <v>ISKI-I</v>
          </cell>
        </row>
        <row r="606">
          <cell r="D606" t="str">
            <v>LKPC-I</v>
          </cell>
        </row>
        <row r="607">
          <cell r="D607" t="str">
            <v>LUKA-I</v>
          </cell>
        </row>
        <row r="608">
          <cell r="D608" t="str">
            <v>POPR-I</v>
          </cell>
        </row>
        <row r="609">
          <cell r="D609" t="str">
            <v>PZCV-I</v>
          </cell>
        </row>
        <row r="610">
          <cell r="D610" t="str">
            <v>HDBK-I</v>
          </cell>
        </row>
        <row r="611">
          <cell r="D611" t="str">
            <v>ADAU-I</v>
          </cell>
        </row>
        <row r="612">
          <cell r="D612" t="str">
            <v>ADRA-I</v>
          </cell>
        </row>
        <row r="613">
          <cell r="D613" t="str">
            <v>ACNK-I</v>
          </cell>
        </row>
        <row r="614">
          <cell r="D614" t="str">
            <v>AGLU-I</v>
          </cell>
        </row>
        <row r="615">
          <cell r="D615" t="str">
            <v>AMCR-I</v>
          </cell>
        </row>
        <row r="616">
          <cell r="D616" t="str">
            <v>APZI-I</v>
          </cell>
        </row>
        <row r="617">
          <cell r="D617" t="str">
            <v>ASTR-I</v>
          </cell>
        </row>
        <row r="618">
          <cell r="D618" t="str">
            <v>ATGR-I</v>
          </cell>
        </row>
        <row r="619">
          <cell r="D619" t="str">
            <v>BAOT-I</v>
          </cell>
        </row>
        <row r="620">
          <cell r="D620" t="str">
            <v>BJPL-I</v>
          </cell>
        </row>
        <row r="621">
          <cell r="D621" t="str">
            <v>CSRA-I</v>
          </cell>
        </row>
        <row r="622">
          <cell r="D622" t="str">
            <v>CPZ-I</v>
          </cell>
        </row>
        <row r="623">
          <cell r="D623" t="str">
            <v>DATI-I</v>
          </cell>
        </row>
        <row r="624">
          <cell r="D624" t="str">
            <v>DICO-I</v>
          </cell>
        </row>
        <row r="625">
          <cell r="D625" t="str">
            <v>RIZI-I</v>
          </cell>
        </row>
        <row r="626">
          <cell r="D626" t="str">
            <v>SNTC-I</v>
          </cell>
        </row>
        <row r="627">
          <cell r="D627" t="str">
            <v>SNOS-I</v>
          </cell>
        </row>
        <row r="628">
          <cell r="D628" t="str">
            <v>SRVT-I</v>
          </cell>
        </row>
        <row r="629">
          <cell r="D629" t="str">
            <v>SLJS-I</v>
          </cell>
        </row>
        <row r="630">
          <cell r="D630" t="str">
            <v>TEAM-I</v>
          </cell>
        </row>
        <row r="631">
          <cell r="D631" t="str">
            <v>DDEL-I</v>
          </cell>
        </row>
        <row r="632">
          <cell r="D632" t="str">
            <v>DDIN-I</v>
          </cell>
        </row>
        <row r="633">
          <cell r="D633" t="str">
            <v>EUTZ-I</v>
          </cell>
        </row>
        <row r="634">
          <cell r="D634" t="str">
            <v>FNOI-I</v>
          </cell>
        </row>
        <row r="635">
          <cell r="D635" t="str">
            <v>FRNR-I</v>
          </cell>
        </row>
        <row r="636">
          <cell r="D636" t="str">
            <v>GSLS-I</v>
          </cell>
        </row>
        <row r="637">
          <cell r="D637" t="str">
            <v>GRTS-I</v>
          </cell>
        </row>
        <row r="638">
          <cell r="D638" t="str">
            <v>GRPZ-I</v>
          </cell>
        </row>
        <row r="639">
          <cell r="D639" t="str">
            <v>HITU-I</v>
          </cell>
        </row>
        <row r="640">
          <cell r="D640" t="str">
            <v>HCNZ-I</v>
          </cell>
        </row>
        <row r="641">
          <cell r="D641" t="str">
            <v>HLAP-I</v>
          </cell>
        </row>
        <row r="642">
          <cell r="D642" t="str">
            <v>HLED-I</v>
          </cell>
        </row>
        <row r="643">
          <cell r="D643" t="str">
            <v>HPED-I</v>
          </cell>
        </row>
        <row r="644">
          <cell r="D644" t="str">
            <v>HSUD-I</v>
          </cell>
        </row>
        <row r="645">
          <cell r="D645" t="str">
            <v>MGBC-I</v>
          </cell>
        </row>
        <row r="646">
          <cell r="D646" t="str">
            <v>HAAI-I</v>
          </cell>
        </row>
        <row r="647">
          <cell r="D647" t="str">
            <v>IGMS-I</v>
          </cell>
        </row>
        <row r="648">
          <cell r="D648" t="str">
            <v>IPZ-I</v>
          </cell>
        </row>
        <row r="649">
          <cell r="D649" t="str">
            <v>PARK-I</v>
          </cell>
        </row>
        <row r="650">
          <cell r="D650" t="str">
            <v>KAGA-I</v>
          </cell>
        </row>
        <row r="651">
          <cell r="D651" t="str">
            <v>KIJC-I</v>
          </cell>
        </row>
        <row r="652">
          <cell r="D652" t="str">
            <v>KIM-I</v>
          </cell>
        </row>
        <row r="653">
          <cell r="D653" t="str">
            <v>KOMP-I</v>
          </cell>
        </row>
        <row r="654">
          <cell r="D654" t="str">
            <v>KOSN-I</v>
          </cell>
        </row>
        <row r="655">
          <cell r="D655" t="str">
            <v>KOMK-I</v>
          </cell>
        </row>
        <row r="656">
          <cell r="D656" t="str">
            <v>KOMI-I</v>
          </cell>
        </row>
        <row r="657">
          <cell r="D657" t="str">
            <v>KOVA-I</v>
          </cell>
        </row>
        <row r="658">
          <cell r="D658" t="str">
            <v>KRPL-I</v>
          </cell>
        </row>
        <row r="659">
          <cell r="D659" t="str">
            <v>LPVC-I</v>
          </cell>
        </row>
        <row r="660">
          <cell r="D660" t="str">
            <v>MRNT-I</v>
          </cell>
        </row>
        <row r="661">
          <cell r="D661" t="str">
            <v>IPC-I</v>
          </cell>
        </row>
        <row r="662">
          <cell r="D662" t="str">
            <v>MMIN-I</v>
          </cell>
        </row>
        <row r="663">
          <cell r="D663" t="str">
            <v>MHNZ-I</v>
          </cell>
        </row>
        <row r="664">
          <cell r="D664" t="str">
            <v>MTLE-I</v>
          </cell>
        </row>
        <row r="665">
          <cell r="D665" t="str">
            <v>MLNI-I</v>
          </cell>
        </row>
        <row r="666">
          <cell r="D666" t="str">
            <v>MLNO-I</v>
          </cell>
        </row>
        <row r="667">
          <cell r="D667" t="str">
            <v>MNTR-I</v>
          </cell>
        </row>
        <row r="668">
          <cell r="D668" t="str">
            <v>NVTR-I</v>
          </cell>
        </row>
        <row r="669">
          <cell r="D669" t="str">
            <v>OPRG-I</v>
          </cell>
        </row>
        <row r="670">
          <cell r="D670" t="str">
            <v>NMAO-I</v>
          </cell>
        </row>
        <row r="671">
          <cell r="D671" t="str">
            <v>OTPZ-I</v>
          </cell>
        </row>
        <row r="672">
          <cell r="D672" t="str">
            <v>OTV-I</v>
          </cell>
        </row>
        <row r="673">
          <cell r="D673" t="str">
            <v>PTRP-I</v>
          </cell>
        </row>
        <row r="674">
          <cell r="D674" t="str">
            <v>PSSI-I</v>
          </cell>
        </row>
        <row r="675">
          <cell r="D675" t="str">
            <v>PBZS-I</v>
          </cell>
        </row>
        <row r="676">
          <cell r="D676" t="str">
            <v>PTRL-I</v>
          </cell>
        </row>
        <row r="677">
          <cell r="D677" t="str">
            <v>PSMR-I</v>
          </cell>
        </row>
        <row r="678">
          <cell r="D678" t="str">
            <v>PMIN-I</v>
          </cell>
        </row>
        <row r="679">
          <cell r="D679" t="str">
            <v>PRGS-I</v>
          </cell>
        </row>
        <row r="680">
          <cell r="D680" t="str">
            <v>PRGK-I</v>
          </cell>
        </row>
        <row r="681">
          <cell r="D681" t="str">
            <v>RDLC-I</v>
          </cell>
        </row>
        <row r="682">
          <cell r="D682" t="str">
            <v>RDPK-I</v>
          </cell>
        </row>
        <row r="683">
          <cell r="D683" t="str">
            <v>RCRO-I</v>
          </cell>
        </row>
        <row r="684">
          <cell r="D684" t="str">
            <v>RPRM-I</v>
          </cell>
        </row>
        <row r="685">
          <cell r="D685" t="str">
            <v>RBCK-I</v>
          </cell>
        </row>
        <row r="686">
          <cell r="D686" t="str">
            <v>RBCP-I</v>
          </cell>
        </row>
        <row r="687">
          <cell r="D687" t="str">
            <v>RTKO-I</v>
          </cell>
        </row>
        <row r="688">
          <cell r="D688" t="str">
            <v>TRIN-I</v>
          </cell>
        </row>
        <row r="689">
          <cell r="D689" t="str">
            <v>TGRF-I</v>
          </cell>
        </row>
        <row r="690">
          <cell r="D690" t="str">
            <v>TSZL-I</v>
          </cell>
        </row>
        <row r="691">
          <cell r="D691" t="str">
            <v>TPVC-I</v>
          </cell>
        </row>
        <row r="692">
          <cell r="D692" t="str">
            <v>TPKD-I</v>
          </cell>
        </row>
        <row r="693">
          <cell r="D693" t="str">
            <v>TRSP-I</v>
          </cell>
        </row>
        <row r="694">
          <cell r="D694" t="str">
            <v>TRGV-I</v>
          </cell>
        </row>
        <row r="695">
          <cell r="D695" t="str">
            <v>TUBS-I</v>
          </cell>
        </row>
        <row r="696">
          <cell r="D696" t="str">
            <v>TRBJ-I</v>
          </cell>
        </row>
        <row r="697">
          <cell r="D697" t="str">
            <v>TLA-I</v>
          </cell>
        </row>
        <row r="698">
          <cell r="D698" t="str">
            <v>TSCP-I</v>
          </cell>
        </row>
        <row r="699">
          <cell r="D699" t="str">
            <v>UKRS-I</v>
          </cell>
        </row>
        <row r="700">
          <cell r="D700" t="str">
            <v>UNKM-I</v>
          </cell>
        </row>
        <row r="701">
          <cell r="D701" t="str">
            <v>VSVZ-I</v>
          </cell>
        </row>
        <row r="702">
          <cell r="D702" t="str">
            <v>VBRB-I</v>
          </cell>
        </row>
        <row r="703">
          <cell r="D703" t="str">
            <v>VIDU-I</v>
          </cell>
        </row>
        <row r="704">
          <cell r="D704" t="str">
            <v>VDGO-I</v>
          </cell>
        </row>
        <row r="705">
          <cell r="D705" t="str">
            <v>VDMV-I</v>
          </cell>
        </row>
        <row r="706">
          <cell r="D706" t="str">
            <v>VPBI-I</v>
          </cell>
        </row>
        <row r="707">
          <cell r="D707" t="str">
            <v>VLJK-I</v>
          </cell>
        </row>
        <row r="708">
          <cell r="D708" t="str">
            <v>ZNTL-I</v>
          </cell>
        </row>
        <row r="709">
          <cell r="D709" t="str">
            <v>ZIRS-I</v>
          </cell>
        </row>
        <row r="710">
          <cell r="D710" t="str">
            <v>ZKSS-I</v>
          </cell>
        </row>
        <row r="711">
          <cell r="D711" t="str">
            <v>ZZPP-I</v>
          </cell>
        </row>
        <row r="712">
          <cell r="D712" t="str">
            <v>ZUS-I</v>
          </cell>
        </row>
        <row r="713">
          <cell r="D713" t="str">
            <v>TIBO-I</v>
          </cell>
        </row>
        <row r="714">
          <cell r="D714" t="str">
            <v>BGAT-I</v>
          </cell>
        </row>
        <row r="715">
          <cell r="D715" t="str">
            <v>THBZ-I</v>
          </cell>
        </row>
        <row r="716">
          <cell r="D716" t="str">
            <v>BDNT-I</v>
          </cell>
        </row>
        <row r="717">
          <cell r="D717" t="str">
            <v>CSPA-I</v>
          </cell>
        </row>
        <row r="718">
          <cell r="D718" t="str">
            <v>CTNA-I</v>
          </cell>
        </row>
        <row r="719">
          <cell r="D719" t="str">
            <v>CGSI-I</v>
          </cell>
        </row>
        <row r="720">
          <cell r="D720" t="str">
            <v>CLAS-I</v>
          </cell>
        </row>
        <row r="721">
          <cell r="D721" t="str">
            <v>HCNO-I</v>
          </cell>
        </row>
        <row r="722">
          <cell r="D722" t="str">
            <v>RKRD-I</v>
          </cell>
        </row>
        <row r="723">
          <cell r="D723" t="str">
            <v>DDZP-I</v>
          </cell>
        </row>
        <row r="724">
          <cell r="D724" t="str">
            <v>EUDS-I</v>
          </cell>
        </row>
        <row r="725">
          <cell r="D725" t="str">
            <v>GZST-I</v>
          </cell>
        </row>
        <row r="726">
          <cell r="D726" t="str">
            <v>GHTS-I</v>
          </cell>
        </row>
        <row r="727">
          <cell r="D727" t="str">
            <v>GHPU-I</v>
          </cell>
        </row>
        <row r="728">
          <cell r="D728" t="str">
            <v>GLNG-I</v>
          </cell>
        </row>
        <row r="729">
          <cell r="D729" t="str">
            <v>GRVN-I</v>
          </cell>
        </row>
        <row r="730">
          <cell r="D730" t="str">
            <v>GPOR-I</v>
          </cell>
        </row>
        <row r="731">
          <cell r="D731" t="str">
            <v>GLEI-I</v>
          </cell>
        </row>
        <row r="732">
          <cell r="D732" t="str">
            <v>HELI-I</v>
          </cell>
        </row>
        <row r="733">
          <cell r="D733" t="str">
            <v>HERP-I</v>
          </cell>
        </row>
        <row r="734">
          <cell r="D734" t="str">
            <v>HIDK-I</v>
          </cell>
        </row>
        <row r="735">
          <cell r="D735" t="str">
            <v>HREG-I</v>
          </cell>
        </row>
        <row r="736">
          <cell r="D736" t="str">
            <v>HOKU-I</v>
          </cell>
        </row>
        <row r="737">
          <cell r="D737" t="str">
            <v>HKOL-I</v>
          </cell>
        </row>
        <row r="738">
          <cell r="D738" t="str">
            <v>HBJB-I</v>
          </cell>
        </row>
        <row r="739">
          <cell r="D739" t="str">
            <v>IHOR-I</v>
          </cell>
        </row>
        <row r="740">
          <cell r="D740" t="str">
            <v>INCP-I</v>
          </cell>
        </row>
        <row r="741">
          <cell r="D741" t="str">
            <v>OTSH-I</v>
          </cell>
        </row>
        <row r="742">
          <cell r="D742" t="str">
            <v>IPKZ-I</v>
          </cell>
        </row>
        <row r="743">
          <cell r="D743" t="str">
            <v>ISKR-I</v>
          </cell>
        </row>
        <row r="744">
          <cell r="D744" t="str">
            <v>IZGR-I</v>
          </cell>
        </row>
        <row r="745">
          <cell r="D745" t="str">
            <v>JDRZ-I</v>
          </cell>
        </row>
        <row r="746">
          <cell r="D746" t="str">
            <v>JRVR-I</v>
          </cell>
        </row>
        <row r="747">
          <cell r="D747" t="str">
            <v>KMNG-I</v>
          </cell>
        </row>
        <row r="748">
          <cell r="D748" t="str">
            <v>KPLS-I</v>
          </cell>
        </row>
        <row r="749">
          <cell r="D749" t="str">
            <v>KRVU-I</v>
          </cell>
        </row>
        <row r="750">
          <cell r="D750" t="str">
            <v>KRTP-I</v>
          </cell>
        </row>
        <row r="751">
          <cell r="D751" t="str">
            <v>KZDF-I</v>
          </cell>
        </row>
        <row r="752">
          <cell r="D752" t="str">
            <v>KMLC-I</v>
          </cell>
        </row>
        <row r="753">
          <cell r="D753" t="str">
            <v>KSTK-I</v>
          </cell>
        </row>
        <row r="754">
          <cell r="D754" t="str">
            <v>KSIN-I</v>
          </cell>
        </row>
        <row r="755">
          <cell r="D755" t="str">
            <v>LKZD-I</v>
          </cell>
        </row>
        <row r="756">
          <cell r="D756" t="str">
            <v>MBGR-I</v>
          </cell>
        </row>
        <row r="757">
          <cell r="D757" t="str">
            <v>MBPR-I</v>
          </cell>
        </row>
        <row r="758">
          <cell r="D758" t="str">
            <v>TDMM-I</v>
          </cell>
        </row>
        <row r="759">
          <cell r="D759" t="str">
            <v>MKTL-I</v>
          </cell>
        </row>
        <row r="760">
          <cell r="D760" t="str">
            <v>MTLB-I</v>
          </cell>
        </row>
        <row r="761">
          <cell r="D761" t="str">
            <v>MTLO-I</v>
          </cell>
        </row>
        <row r="762">
          <cell r="D762" t="str">
            <v>MRNC-I</v>
          </cell>
        </row>
        <row r="763">
          <cell r="D763" t="str">
            <v>NPRZ-I</v>
          </cell>
        </row>
        <row r="764">
          <cell r="D764" t="str">
            <v>NDTS-I</v>
          </cell>
        </row>
        <row r="765">
          <cell r="D765" t="str">
            <v>NIVA-I</v>
          </cell>
        </row>
        <row r="766">
          <cell r="D766" t="str">
            <v>NVIN-I</v>
          </cell>
        </row>
        <row r="767">
          <cell r="D767" t="str">
            <v>OTIV-I</v>
          </cell>
        </row>
        <row r="768">
          <cell r="D768" t="str">
            <v>PKST-I</v>
          </cell>
        </row>
        <row r="769">
          <cell r="D769" t="str">
            <v>PLAN-I</v>
          </cell>
        </row>
        <row r="770">
          <cell r="D770" t="str">
            <v>PLSL-I</v>
          </cell>
        </row>
        <row r="771">
          <cell r="D771" t="str">
            <v>PPBL-I</v>
          </cell>
        </row>
        <row r="772">
          <cell r="D772" t="str">
            <v>PUNT-I</v>
          </cell>
        </row>
        <row r="773">
          <cell r="D773" t="str">
            <v>PRGR-I</v>
          </cell>
        </row>
        <row r="774">
          <cell r="D774" t="str">
            <v>AHTT-I</v>
          </cell>
        </row>
        <row r="775">
          <cell r="D775" t="str">
            <v>RDPU-I</v>
          </cell>
        </row>
        <row r="776">
          <cell r="D776" t="str">
            <v>RVRI-I</v>
          </cell>
        </row>
        <row r="777">
          <cell r="D777" t="str">
            <v>SEGR-I</v>
          </cell>
        </row>
        <row r="778">
          <cell r="D778" t="str">
            <v>SLAX-I</v>
          </cell>
        </row>
        <row r="779">
          <cell r="D779" t="str">
            <v>SLUN-I</v>
          </cell>
        </row>
        <row r="780">
          <cell r="D780" t="str">
            <v>SDBN-I</v>
          </cell>
        </row>
        <row r="781">
          <cell r="D781" t="str">
            <v>SVRC-I</v>
          </cell>
        </row>
        <row r="782">
          <cell r="D782" t="str">
            <v>THNP-I</v>
          </cell>
        </row>
        <row r="783">
          <cell r="D783" t="str">
            <v>VZVJ-I</v>
          </cell>
        </row>
        <row r="784">
          <cell r="D784" t="str">
            <v>VLTR-I</v>
          </cell>
        </row>
        <row r="785">
          <cell r="D785" t="str">
            <v>VPRV-I</v>
          </cell>
        </row>
        <row r="786">
          <cell r="D786" t="str">
            <v>VTAO-I</v>
          </cell>
        </row>
        <row r="787">
          <cell r="D787" t="str">
            <v>VGAL-I</v>
          </cell>
        </row>
        <row r="788">
          <cell r="D788" t="str">
            <v>VDVG-I</v>
          </cell>
        </row>
        <row r="789">
          <cell r="D789" t="str">
            <v>VGVI-I</v>
          </cell>
        </row>
        <row r="790">
          <cell r="D790" t="str">
            <v>ZRCL-I</v>
          </cell>
        </row>
        <row r="791">
          <cell r="D791" t="str">
            <v>ZNAN-I</v>
          </cell>
        </row>
        <row r="792">
          <cell r="D792" t="str">
            <v>ZPRD-I</v>
          </cell>
        </row>
        <row r="793">
          <cell r="D793" t="str">
            <v>MKRB-I</v>
          </cell>
        </row>
        <row r="794">
          <cell r="D794" t="str">
            <v>GRTG-I</v>
          </cell>
        </row>
        <row r="795">
          <cell r="D795" t="str">
            <v>ENKN-I</v>
          </cell>
        </row>
        <row r="796">
          <cell r="D796" t="str">
            <v>KSST-I</v>
          </cell>
        </row>
        <row r="797">
          <cell r="D797" t="str">
            <v>AURP-I</v>
          </cell>
        </row>
        <row r="798">
          <cell r="D798" t="str">
            <v>ADRS-I</v>
          </cell>
        </row>
        <row r="799">
          <cell r="D799" t="str">
            <v>KORF-I</v>
          </cell>
        </row>
        <row r="800">
          <cell r="D800" t="str">
            <v>ARNA-I</v>
          </cell>
        </row>
        <row r="801">
          <cell r="D801" t="str">
            <v>HPLT-I</v>
          </cell>
        </row>
        <row r="802">
          <cell r="D802" t="str">
            <v>HTPV-I</v>
          </cell>
        </row>
        <row r="803">
          <cell r="D803" t="str">
            <v>LUVI-I</v>
          </cell>
        </row>
        <row r="804">
          <cell r="D804" t="str">
            <v>MCML-I</v>
          </cell>
        </row>
        <row r="805">
          <cell r="D805" t="str">
            <v>LOVI-I</v>
          </cell>
        </row>
        <row r="806">
          <cell r="D806" t="str">
            <v>TKTL-I</v>
          </cell>
        </row>
        <row r="807">
          <cell r="D807" t="str">
            <v>KLVD-I</v>
          </cell>
        </row>
        <row r="808">
          <cell r="D808" t="str">
            <v>SDBA-I</v>
          </cell>
        </row>
        <row r="809">
          <cell r="D809" t="str">
            <v>SLNO-I</v>
          </cell>
        </row>
        <row r="810">
          <cell r="D810" t="str">
            <v>STBA-I</v>
          </cell>
        </row>
        <row r="811">
          <cell r="D811" t="str">
            <v>DMUS-I</v>
          </cell>
        </row>
        <row r="812">
          <cell r="D812" t="str">
            <v>BPBA-I</v>
          </cell>
        </row>
        <row r="813">
          <cell r="D813" t="str">
            <v>TRFM-I</v>
          </cell>
        </row>
        <row r="814">
          <cell r="D814" t="str">
            <v>MAIS-I</v>
          </cell>
        </row>
        <row r="815">
          <cell r="D815" t="str">
            <v>VLHO-I</v>
          </cell>
        </row>
        <row r="816">
          <cell r="D816" t="str">
            <v>TRMD-I</v>
          </cell>
        </row>
        <row r="817">
          <cell r="D817" t="str">
            <v>LBOS-I</v>
          </cell>
        </row>
        <row r="818">
          <cell r="D818" t="str">
            <v>ESOS-I</v>
          </cell>
        </row>
        <row r="819">
          <cell r="D819" t="str">
            <v>ABAC-I</v>
          </cell>
        </row>
        <row r="820">
          <cell r="D820" t="str">
            <v>HEFA-I</v>
          </cell>
        </row>
        <row r="821">
          <cell r="D821" t="str">
            <v>ALRE-I</v>
          </cell>
        </row>
        <row r="822">
          <cell r="D822" t="str">
            <v>VDVI-I</v>
          </cell>
        </row>
        <row r="823">
          <cell r="D823" t="str">
            <v>JAKT-I</v>
          </cell>
        </row>
        <row r="824">
          <cell r="D824" t="str">
            <v>NEXE-I</v>
          </cell>
        </row>
        <row r="825">
          <cell r="D825" t="str">
            <v>MTEL-I</v>
          </cell>
        </row>
        <row r="826">
          <cell r="D826" t="str">
            <v>HVDC-I</v>
          </cell>
        </row>
        <row r="827">
          <cell r="D827" t="str">
            <v>OLVD-I</v>
          </cell>
        </row>
        <row r="828">
          <cell r="D828" t="str">
            <v>AGKM-I</v>
          </cell>
        </row>
        <row r="829">
          <cell r="D829" t="str">
            <v>HOKO-I</v>
          </cell>
        </row>
        <row r="830">
          <cell r="D830" t="str">
            <v>ATLN-I</v>
          </cell>
        </row>
        <row r="831">
          <cell r="D831" t="str">
            <v>OPTE-I</v>
          </cell>
        </row>
        <row r="832">
          <cell r="D832" t="str">
            <v>OTPL-I</v>
          </cell>
        </row>
        <row r="833">
          <cell r="D833" t="str">
            <v>HPBS-I</v>
          </cell>
        </row>
        <row r="834">
          <cell r="D834" t="str">
            <v>AGED-I</v>
          </cell>
        </row>
        <row r="835">
          <cell r="D835" t="str">
            <v>FMPS-I</v>
          </cell>
        </row>
        <row r="836">
          <cell r="D836" t="str">
            <v>UCMA-I</v>
          </cell>
        </row>
        <row r="837">
          <cell r="D837" t="str">
            <v>CDFO-I</v>
          </cell>
        </row>
        <row r="838">
          <cell r="D838" t="str">
            <v>VELO-I</v>
          </cell>
        </row>
        <row r="839">
          <cell r="D839" t="str">
            <v>VZIO-I</v>
          </cell>
        </row>
        <row r="840">
          <cell r="D840" t="str">
            <v>DDAP-I</v>
          </cell>
        </row>
        <row r="841">
          <cell r="D841" t="str">
            <v>VDZG-I</v>
          </cell>
        </row>
        <row r="842">
          <cell r="D842" t="str">
            <v>CRZO-I</v>
          </cell>
        </row>
        <row r="843">
          <cell r="D843" t="str">
            <v>GKBA-I</v>
          </cell>
        </row>
        <row r="844">
          <cell r="D844" t="str">
            <v>RPRO-I</v>
          </cell>
        </row>
        <row r="845">
          <cell r="D845" t="str">
            <v>JRLN-I</v>
          </cell>
        </row>
        <row r="846">
          <cell r="D846" t="str">
            <v>MPIN-I</v>
          </cell>
        </row>
        <row r="847">
          <cell r="D847" t="str">
            <v>SSNC-I</v>
          </cell>
        </row>
        <row r="848">
          <cell r="D848" t="str">
            <v>GRVI-I</v>
          </cell>
        </row>
        <row r="849">
          <cell r="D849" t="str">
            <v>VERN-I</v>
          </cell>
        </row>
        <row r="850">
          <cell r="D850" t="str">
            <v>CROR-I</v>
          </cell>
        </row>
        <row r="851">
          <cell r="D851" t="str">
            <v>MSAN-I</v>
          </cell>
        </row>
        <row r="852">
          <cell r="D852" t="str">
            <v>SUKC-I</v>
          </cell>
        </row>
        <row r="853">
          <cell r="D853" t="str">
            <v>OIV-I</v>
          </cell>
        </row>
        <row r="854">
          <cell r="D854" t="str">
            <v>FICP-I</v>
          </cell>
        </row>
        <row r="855">
          <cell r="D855" t="str">
            <v>PLOR-I</v>
          </cell>
        </row>
        <row r="856">
          <cell r="D856" t="str">
            <v>VICO-I</v>
          </cell>
        </row>
        <row r="857">
          <cell r="D857" t="str">
            <v>VIOS-I</v>
          </cell>
        </row>
        <row r="858">
          <cell r="D858" t="str">
            <v>AGRB-I</v>
          </cell>
        </row>
        <row r="859">
          <cell r="D859" t="str">
            <v>AGIN-I</v>
          </cell>
        </row>
        <row r="860">
          <cell r="D860" t="str">
            <v>IPRV-I</v>
          </cell>
        </row>
        <row r="861">
          <cell r="D861" t="str">
            <v>QUNE-I</v>
          </cell>
        </row>
        <row r="862">
          <cell r="D862" t="str">
            <v>INOV-I</v>
          </cell>
        </row>
        <row r="863">
          <cell r="D863" t="str">
            <v>KDZO-I</v>
          </cell>
        </row>
        <row r="864">
          <cell r="D864" t="str">
            <v>HKOS-I</v>
          </cell>
        </row>
        <row r="865">
          <cell r="D865" t="str">
            <v>SCVI-I</v>
          </cell>
        </row>
        <row r="866">
          <cell r="D866" t="str">
            <v>HJDK-I</v>
          </cell>
        </row>
        <row r="867">
          <cell r="D867" t="str">
            <v>GJOT-I</v>
          </cell>
        </row>
        <row r="868">
          <cell r="D868" t="str">
            <v>HPBR-I</v>
          </cell>
        </row>
        <row r="869">
          <cell r="D869" t="str">
            <v>CHMB-I</v>
          </cell>
        </row>
        <row r="870">
          <cell r="D870" t="str">
            <v>PFGR-I</v>
          </cell>
        </row>
        <row r="871">
          <cell r="D871" t="str">
            <v>SGOS-I</v>
          </cell>
        </row>
        <row r="872">
          <cell r="D872" t="str">
            <v>OSBA-I</v>
          </cell>
        </row>
        <row r="873">
          <cell r="D873" t="str">
            <v>VPLZ-I</v>
          </cell>
        </row>
        <row r="874">
          <cell r="D874" t="str">
            <v>STUB-I</v>
          </cell>
        </row>
        <row r="875">
          <cell r="D875" t="str">
            <v>HIMV-I</v>
          </cell>
        </row>
        <row r="876">
          <cell r="D876" t="str">
            <v>CSBJ-I</v>
          </cell>
        </row>
        <row r="877">
          <cell r="D877" t="str">
            <v>CRMR-I</v>
          </cell>
        </row>
        <row r="878">
          <cell r="D878" t="str">
            <v>IGRU-I</v>
          </cell>
        </row>
        <row r="879">
          <cell r="D879" t="str">
            <v>GDRI-I</v>
          </cell>
        </row>
        <row r="880">
          <cell r="D880" t="str">
            <v>GDKC-I</v>
          </cell>
        </row>
        <row r="881">
          <cell r="D881" t="str">
            <v>GDZD-I</v>
          </cell>
        </row>
        <row r="882">
          <cell r="D882" t="str">
            <v>GDST-I</v>
          </cell>
        </row>
        <row r="883">
          <cell r="D883" t="str">
            <v>GROS-I</v>
          </cell>
        </row>
        <row r="884">
          <cell r="D884" t="str">
            <v>PHPI-I</v>
          </cell>
        </row>
        <row r="885">
          <cell r="D885" t="str">
            <v>ZGMN-I</v>
          </cell>
        </row>
        <row r="886">
          <cell r="D886" t="str">
            <v>ADDO-I</v>
          </cell>
        </row>
        <row r="887">
          <cell r="D887" t="str">
            <v>RHMJ-I</v>
          </cell>
        </row>
        <row r="888">
          <cell r="D888" t="str">
            <v>MDST-I</v>
          </cell>
        </row>
        <row r="889">
          <cell r="D889" t="str">
            <v>MTGC-I</v>
          </cell>
        </row>
        <row r="890">
          <cell r="D890" t="str">
            <v>MTMD-I</v>
          </cell>
        </row>
        <row r="891">
          <cell r="D891" t="str">
            <v>PBZC-I</v>
          </cell>
        </row>
        <row r="892">
          <cell r="D892" t="str">
            <v>JDLA-I</v>
          </cell>
        </row>
        <row r="893">
          <cell r="D893" t="str">
            <v>DIMS-I</v>
          </cell>
        </row>
        <row r="894">
          <cell r="D894" t="str">
            <v>PDRV-I</v>
          </cell>
        </row>
        <row r="895">
          <cell r="D895" t="str">
            <v>KUGR-I</v>
          </cell>
        </row>
        <row r="896">
          <cell r="D896" t="str">
            <v>ZALV-I</v>
          </cell>
        </row>
        <row r="897">
          <cell r="D897" t="str">
            <v>VLKZ-I</v>
          </cell>
        </row>
        <row r="898">
          <cell r="D898" t="str">
            <v>MJST-I</v>
          </cell>
        </row>
        <row r="899">
          <cell r="D899" t="str">
            <v>HOSM-I</v>
          </cell>
        </row>
        <row r="900">
          <cell r="D900" t="str">
            <v>KNGI-I</v>
          </cell>
        </row>
        <row r="901">
          <cell r="D901" t="str">
            <v>MPLD-I</v>
          </cell>
        </row>
        <row r="902">
          <cell r="D902" t="str">
            <v>NOCL-I</v>
          </cell>
        </row>
        <row r="903">
          <cell r="D903" t="str">
            <v>OCPR-I</v>
          </cell>
        </row>
        <row r="904">
          <cell r="D904" t="str">
            <v>BAUP-I</v>
          </cell>
        </row>
        <row r="905">
          <cell r="D905" t="str">
            <v>HRKL-I</v>
          </cell>
        </row>
        <row r="906">
          <cell r="D906" t="str">
            <v>KAMG-I</v>
          </cell>
        </row>
        <row r="907">
          <cell r="D907" t="str">
            <v>ENKT-I</v>
          </cell>
        </row>
        <row r="908">
          <cell r="D908" t="str">
            <v>TUCZ-I</v>
          </cell>
        </row>
        <row r="909">
          <cell r="D909" t="str">
            <v>ETIS-I</v>
          </cell>
        </row>
        <row r="910">
          <cell r="D910" t="str">
            <v>AURM-I</v>
          </cell>
        </row>
        <row r="911">
          <cell r="D911" t="str">
            <v>BJBA-I</v>
          </cell>
        </row>
        <row r="912">
          <cell r="D912" t="str">
            <v>CALS-I</v>
          </cell>
        </row>
        <row r="913">
          <cell r="D913" t="str">
            <v>COBA-I</v>
          </cell>
        </row>
        <row r="914">
          <cell r="D914" t="str">
            <v>CSEN-I</v>
          </cell>
        </row>
        <row r="915">
          <cell r="D915" t="str">
            <v>CSFR-I</v>
          </cell>
        </row>
        <row r="916">
          <cell r="D916" t="str">
            <v>CSMA-I</v>
          </cell>
        </row>
        <row r="917">
          <cell r="D917" t="str">
            <v>CSSP-I</v>
          </cell>
        </row>
        <row r="918">
          <cell r="D918" t="str">
            <v>CTNK-I</v>
          </cell>
        </row>
        <row r="919">
          <cell r="D919" t="str">
            <v>CTPA-I</v>
          </cell>
        </row>
        <row r="920">
          <cell r="D920" t="str">
            <v>DHPD-I</v>
          </cell>
        </row>
        <row r="921">
          <cell r="D921" t="str">
            <v>DHSL-I</v>
          </cell>
        </row>
        <row r="922">
          <cell r="D922" t="str">
            <v>DJKV-I</v>
          </cell>
        </row>
        <row r="923">
          <cell r="D923" t="str">
            <v>DKST-I</v>
          </cell>
        </row>
        <row r="924">
          <cell r="D924" t="str">
            <v>DOMF-I</v>
          </cell>
        </row>
        <row r="925">
          <cell r="D925" t="str">
            <v>DPTN-I</v>
          </cell>
        </row>
        <row r="926">
          <cell r="D926" t="str">
            <v>DUBA-I</v>
          </cell>
        </row>
        <row r="927">
          <cell r="D927" t="str">
            <v>EKOT-I</v>
          </cell>
        </row>
        <row r="928">
          <cell r="D928" t="str">
            <v>ELMH-I</v>
          </cell>
        </row>
        <row r="929">
          <cell r="D929" t="str">
            <v>FGSB-I</v>
          </cell>
        </row>
        <row r="930">
          <cell r="D930" t="str">
            <v>GTHK-I</v>
          </cell>
        </row>
        <row r="931">
          <cell r="D931" t="str">
            <v>GZOS-I</v>
          </cell>
        </row>
        <row r="932">
          <cell r="D932" t="str">
            <v>HHLS-I</v>
          </cell>
        </row>
        <row r="933">
          <cell r="D933" t="str">
            <v>HRSS-I</v>
          </cell>
        </row>
        <row r="934">
          <cell r="D934" t="str">
            <v>INFM-I</v>
          </cell>
        </row>
        <row r="935">
          <cell r="D935" t="str">
            <v>IPKT-I</v>
          </cell>
        </row>
        <row r="936">
          <cell r="D936" t="str">
            <v>JDKR-I</v>
          </cell>
        </row>
        <row r="937">
          <cell r="D937" t="str">
            <v>JDPH-I</v>
          </cell>
        </row>
        <row r="938">
          <cell r="D938" t="str">
            <v>KUKL-I</v>
          </cell>
        </row>
        <row r="939">
          <cell r="D939" t="str">
            <v>LIKA-I</v>
          </cell>
        </row>
        <row r="940">
          <cell r="D940" t="str">
            <v>MBLA-I</v>
          </cell>
        </row>
        <row r="941">
          <cell r="D941" t="str">
            <v>MDNK-I</v>
          </cell>
        </row>
        <row r="942">
          <cell r="D942" t="str">
            <v>MTCH-I</v>
          </cell>
        </row>
        <row r="943">
          <cell r="D943" t="str">
            <v>MTNG-I</v>
          </cell>
        </row>
        <row r="944">
          <cell r="D944" t="str">
            <v>PAMP-I</v>
          </cell>
        </row>
        <row r="945">
          <cell r="D945" t="str">
            <v>PLBA-I</v>
          </cell>
        </row>
        <row r="946">
          <cell r="D946" t="str">
            <v>PUT-I</v>
          </cell>
        </row>
        <row r="947">
          <cell r="D947" t="str">
            <v>RITL-I</v>
          </cell>
        </row>
        <row r="948">
          <cell r="D948" t="str">
            <v>SEMC-I</v>
          </cell>
        </row>
        <row r="949">
          <cell r="D949" t="str">
            <v>SIPS-I</v>
          </cell>
        </row>
        <row r="950">
          <cell r="D950" t="str">
            <v>SLST-I</v>
          </cell>
        </row>
        <row r="951">
          <cell r="D951" t="str">
            <v>SLTN-I</v>
          </cell>
        </row>
        <row r="952">
          <cell r="D952" t="str">
            <v>SLJM-I</v>
          </cell>
        </row>
        <row r="953">
          <cell r="D953" t="str">
            <v>SNCE-I</v>
          </cell>
        </row>
        <row r="954">
          <cell r="D954" t="str">
            <v>SRDJ-I</v>
          </cell>
        </row>
        <row r="955">
          <cell r="D955" t="str">
            <v>TDZD-I</v>
          </cell>
        </row>
        <row r="956">
          <cell r="D956" t="str">
            <v>TGBA-I</v>
          </cell>
        </row>
        <row r="957">
          <cell r="D957" t="str">
            <v>VDMU-I</v>
          </cell>
        </row>
        <row r="958">
          <cell r="D958" t="str">
            <v>VIRZ-I</v>
          </cell>
        </row>
        <row r="959">
          <cell r="D959" t="str">
            <v>VSDM-I</v>
          </cell>
        </row>
        <row r="960">
          <cell r="D960" t="str">
            <v>ZGPL-I</v>
          </cell>
        </row>
        <row r="961">
          <cell r="D961" t="str">
            <v>ZRBA-I</v>
          </cell>
        </row>
        <row r="962">
          <cell r="D962" t="str">
            <v>ZTAR-I</v>
          </cell>
        </row>
        <row r="963">
          <cell r="D963" t="str">
            <v>CAIB-I</v>
          </cell>
        </row>
        <row r="964">
          <cell r="D964" t="str">
            <v>RDBA-I</v>
          </cell>
        </row>
        <row r="965">
          <cell r="D965" t="str">
            <v>VEOS-I</v>
          </cell>
        </row>
        <row r="966">
          <cell r="D966" t="str">
            <v>KTJP-I</v>
          </cell>
        </row>
        <row r="967">
          <cell r="D967" t="str">
            <v>CNMR-I</v>
          </cell>
        </row>
        <row r="968">
          <cell r="D968" t="str">
            <v>POMT-I</v>
          </cell>
        </row>
        <row r="969">
          <cell r="D969" t="str">
            <v>EUVB-I</v>
          </cell>
        </row>
        <row r="970">
          <cell r="D970" t="str">
            <v>GRDN-I</v>
          </cell>
        </row>
        <row r="971">
          <cell r="D971" t="str">
            <v>ISCI-I</v>
          </cell>
        </row>
        <row r="972">
          <cell r="D972" t="str">
            <v>SEME-I</v>
          </cell>
        </row>
        <row r="973">
          <cell r="D973" t="str">
            <v>OPEK-I</v>
          </cell>
        </row>
        <row r="974">
          <cell r="D974" t="str">
            <v>SNF-I</v>
          </cell>
        </row>
        <row r="975">
          <cell r="D975" t="str">
            <v>OKPR-I</v>
          </cell>
        </row>
        <row r="976">
          <cell r="D976" t="str">
            <v>TZRI-I</v>
          </cell>
        </row>
        <row r="977">
          <cell r="D977" t="str">
            <v>CSTR-I</v>
          </cell>
        </row>
        <row r="978">
          <cell r="D978" t="str">
            <v>IMRX-I</v>
          </cell>
        </row>
        <row r="979">
          <cell r="D979" t="str">
            <v>DBAC-I</v>
          </cell>
        </row>
        <row r="980">
          <cell r="D980" t="str">
            <v>SLBA-I</v>
          </cell>
        </row>
        <row r="981">
          <cell r="D981" t="str">
            <v>ZTOS-I</v>
          </cell>
        </row>
        <row r="982">
          <cell r="D982" t="str">
            <v>PRDN-I</v>
          </cell>
        </row>
        <row r="983">
          <cell r="D983" t="str">
            <v>RZVI-I</v>
          </cell>
        </row>
        <row r="984">
          <cell r="D984" t="str">
            <v>TRUM-I</v>
          </cell>
        </row>
        <row r="985">
          <cell r="D985" t="str">
            <v>ADTC-I</v>
          </cell>
        </row>
        <row r="986">
          <cell r="D986" t="str">
            <v>SIBA-I</v>
          </cell>
        </row>
        <row r="987">
          <cell r="D987" t="str">
            <v>GDNA-I</v>
          </cell>
        </row>
        <row r="988">
          <cell r="D988" t="str">
            <v>FSKV-I</v>
          </cell>
        </row>
        <row r="989">
          <cell r="D989" t="str">
            <v>DIGM-I</v>
          </cell>
        </row>
        <row r="990">
          <cell r="D990" t="str">
            <v>FRBU-I</v>
          </cell>
        </row>
        <row r="991">
          <cell r="D991" t="str">
            <v>MMST-I</v>
          </cell>
        </row>
        <row r="992">
          <cell r="D992" t="str">
            <v>ARBR-I</v>
          </cell>
        </row>
        <row r="993">
          <cell r="D993" t="str">
            <v>DRCP-I</v>
          </cell>
        </row>
        <row r="994">
          <cell r="D994" t="str">
            <v>BRAT-I</v>
          </cell>
        </row>
        <row r="995">
          <cell r="D995" t="str">
            <v>ASDU-I</v>
          </cell>
        </row>
        <row r="996">
          <cell r="D996" t="str">
            <v>KMBJ-I</v>
          </cell>
        </row>
        <row r="997">
          <cell r="D997" t="str">
            <v>TRCR-I</v>
          </cell>
        </row>
        <row r="998">
          <cell r="D998" t="str">
            <v>BSZO-I</v>
          </cell>
        </row>
        <row r="999">
          <cell r="D999" t="str">
            <v>COLF-I</v>
          </cell>
        </row>
        <row r="1000">
          <cell r="D1000" t="str">
            <v>AJBA-I</v>
          </cell>
        </row>
        <row r="1001">
          <cell r="D1001" t="str">
            <v>POBA-I</v>
          </cell>
        </row>
        <row r="1002">
          <cell r="D1002" t="str">
            <v>DDPS-I</v>
          </cell>
        </row>
        <row r="1003">
          <cell r="D1003" t="str">
            <v>HNJC-I</v>
          </cell>
        </row>
        <row r="1004">
          <cell r="D1004" t="str">
            <v>KIOR-I</v>
          </cell>
        </row>
        <row r="1005">
          <cell r="D1005" t="str">
            <v>KTNA-I</v>
          </cell>
        </row>
        <row r="1006">
          <cell r="D1006" t="str">
            <v>LPMP-I</v>
          </cell>
        </row>
        <row r="1007">
          <cell r="D1007" t="str">
            <v>MPNT-I</v>
          </cell>
        </row>
        <row r="1008">
          <cell r="D1008" t="str">
            <v>MMIK-I</v>
          </cell>
        </row>
        <row r="1009">
          <cell r="D1009" t="str">
            <v>PRKL-I</v>
          </cell>
        </row>
        <row r="1010">
          <cell r="D1010" t="str">
            <v>SIGM-I</v>
          </cell>
        </row>
        <row r="1011">
          <cell r="D1011" t="str">
            <v>SLBD-I</v>
          </cell>
        </row>
        <row r="1012">
          <cell r="D1012" t="str">
            <v>VISG-I</v>
          </cell>
        </row>
        <row r="1013">
          <cell r="D1013" t="str">
            <v>ATNS-I</v>
          </cell>
        </row>
        <row r="1014">
          <cell r="D1014" t="str">
            <v>BOR-I</v>
          </cell>
        </row>
        <row r="1015">
          <cell r="D1015" t="str">
            <v>CSPU-I</v>
          </cell>
        </row>
        <row r="1016">
          <cell r="D1016" t="str">
            <v>CHTS-I</v>
          </cell>
        </row>
        <row r="1017">
          <cell r="D1017" t="str">
            <v>CHSV-I</v>
          </cell>
        </row>
        <row r="1018">
          <cell r="D1018" t="str">
            <v>CCLB-I</v>
          </cell>
        </row>
        <row r="1019">
          <cell r="D1019" t="str">
            <v>DNVA-I</v>
          </cell>
        </row>
        <row r="1020">
          <cell r="D1020" t="str">
            <v>DHAN-I</v>
          </cell>
        </row>
        <row r="1021">
          <cell r="D1021" t="str">
            <v>FTKM-I</v>
          </cell>
        </row>
        <row r="1022">
          <cell r="D1022" t="str">
            <v>GRFT-I</v>
          </cell>
        </row>
        <row r="1023">
          <cell r="D1023" t="str">
            <v>GRDA-I</v>
          </cell>
        </row>
        <row r="1024">
          <cell r="D1024" t="str">
            <v>VDCN-I</v>
          </cell>
        </row>
        <row r="1025">
          <cell r="D1025" t="str">
            <v>HNPT-I</v>
          </cell>
        </row>
        <row r="1026">
          <cell r="D1026" t="str">
            <v>HICZ-I</v>
          </cell>
        </row>
        <row r="1027">
          <cell r="D1027" t="str">
            <v>GAJ-I</v>
          </cell>
        </row>
        <row r="1028">
          <cell r="D1028" t="str">
            <v>IKOM-I</v>
          </cell>
        </row>
        <row r="1029">
          <cell r="D1029" t="str">
            <v>IMES-I</v>
          </cell>
        </row>
        <row r="1030">
          <cell r="D1030" t="str">
            <v>IRAR-I</v>
          </cell>
        </row>
        <row r="1031">
          <cell r="D1031" t="str">
            <v>ISTP-I</v>
          </cell>
        </row>
        <row r="1032">
          <cell r="D1032" t="str">
            <v>JNST-I</v>
          </cell>
        </row>
        <row r="1033">
          <cell r="D1033" t="str">
            <v>KAPI-I</v>
          </cell>
        </row>
        <row r="1034">
          <cell r="D1034" t="str">
            <v>KMKL-I</v>
          </cell>
        </row>
        <row r="1035">
          <cell r="D1035" t="str">
            <v>LPML-I</v>
          </cell>
        </row>
        <row r="1036">
          <cell r="D1036" t="str">
            <v>LOPL-I</v>
          </cell>
        </row>
        <row r="1037">
          <cell r="D1037" t="str">
            <v>GELI-I</v>
          </cell>
        </row>
        <row r="1038">
          <cell r="D1038" t="str">
            <v>RVTR-I</v>
          </cell>
        </row>
        <row r="1039">
          <cell r="D1039" t="str">
            <v>TRDB-I</v>
          </cell>
        </row>
        <row r="1040">
          <cell r="D1040" t="str">
            <v>VLLT-I</v>
          </cell>
        </row>
        <row r="1041">
          <cell r="D1041" t="str">
            <v>ZDNK-I</v>
          </cell>
        </row>
        <row r="1042">
          <cell r="D1042" t="str">
            <v>HINZ-I</v>
          </cell>
        </row>
        <row r="1043">
          <cell r="D1043" t="str">
            <v>KRMT-I</v>
          </cell>
        </row>
        <row r="1044">
          <cell r="D1044" t="str">
            <v>PNTS-I</v>
          </cell>
        </row>
        <row r="1045">
          <cell r="D1045" t="str">
            <v>TPKK-I</v>
          </cell>
        </row>
        <row r="1046">
          <cell r="D1046" t="str">
            <v>ZIA-I</v>
          </cell>
        </row>
        <row r="1047">
          <cell r="D1047" t="str">
            <v>KTRN-I</v>
          </cell>
        </row>
        <row r="1048">
          <cell r="D1048" t="str">
            <v>MAGE-I</v>
          </cell>
        </row>
        <row r="1049">
          <cell r="D1049" t="str">
            <v>EXPF-I</v>
          </cell>
        </row>
        <row r="1050">
          <cell r="D1050" t="str">
            <v>MDAL-I</v>
          </cell>
        </row>
        <row r="1051">
          <cell r="D1051" t="str">
            <v>HAST-I</v>
          </cell>
        </row>
        <row r="1052">
          <cell r="D1052" t="str">
            <v>JDER-I</v>
          </cell>
        </row>
        <row r="1053">
          <cell r="D1053" t="str">
            <v>MRMR-I</v>
          </cell>
        </row>
        <row r="1054">
          <cell r="D1054" t="str">
            <v>TLVD-I</v>
          </cell>
        </row>
        <row r="1055">
          <cell r="D1055" t="str">
            <v>DKOR-I</v>
          </cell>
        </row>
        <row r="1056">
          <cell r="D1056" t="str">
            <v>IZSR-I</v>
          </cell>
        </row>
        <row r="1057">
          <cell r="D1057" t="str">
            <v>ENIM-I</v>
          </cell>
        </row>
        <row r="1058">
          <cell r="D1058" t="str">
            <v>UNVZ-I</v>
          </cell>
        </row>
        <row r="1059">
          <cell r="D1059" t="str">
            <v>OPHR-I</v>
          </cell>
        </row>
        <row r="1060">
          <cell r="D1060" t="str">
            <v>GEPR-I</v>
          </cell>
        </row>
        <row r="1061">
          <cell r="D1061" t="str">
            <v>GHTN-I</v>
          </cell>
        </row>
        <row r="1062">
          <cell r="D1062" t="str">
            <v>RSGR-I</v>
          </cell>
        </row>
        <row r="1063">
          <cell r="D1063" t="str">
            <v>PNOS-I</v>
          </cell>
        </row>
        <row r="1064">
          <cell r="D1064" t="str">
            <v>HPRK-I</v>
          </cell>
        </row>
        <row r="1065">
          <cell r="D1065" t="str">
            <v>NKEM-I</v>
          </cell>
        </row>
        <row r="1066">
          <cell r="D1066" t="str">
            <v>RIO-I</v>
          </cell>
        </row>
        <row r="1067">
          <cell r="D1067" t="str">
            <v>GRFP-I</v>
          </cell>
        </row>
        <row r="1068">
          <cell r="D1068" t="str">
            <v>CVOH-I</v>
          </cell>
        </row>
        <row r="1069">
          <cell r="D1069" t="str">
            <v>CNEK-I</v>
          </cell>
        </row>
        <row r="1070">
          <cell r="D1070" t="str">
            <v>ISAP-I</v>
          </cell>
        </row>
        <row r="1071">
          <cell r="D1071" t="str">
            <v>BRPU-I</v>
          </cell>
        </row>
        <row r="1072">
          <cell r="D1072" t="str">
            <v>BUGA-I</v>
          </cell>
        </row>
        <row r="1073">
          <cell r="D1073" t="str">
            <v>CUNS-I</v>
          </cell>
        </row>
        <row r="1074">
          <cell r="D1074" t="str">
            <v>CSPO-I</v>
          </cell>
        </row>
        <row r="1075">
          <cell r="D1075" t="str">
            <v>RIGR-I</v>
          </cell>
        </row>
        <row r="1076">
          <cell r="D1076" t="str">
            <v>TRCB-I</v>
          </cell>
        </row>
        <row r="1077">
          <cell r="D1077" t="str">
            <v>SAUZ-I</v>
          </cell>
        </row>
        <row r="1078">
          <cell r="D1078" t="str">
            <v>SPAD-I</v>
          </cell>
        </row>
        <row r="1079">
          <cell r="D1079" t="str">
            <v>THNC-I</v>
          </cell>
        </row>
        <row r="1080">
          <cell r="D1080" t="str">
            <v>THMN-I</v>
          </cell>
        </row>
        <row r="1081">
          <cell r="D1081" t="str">
            <v>DUKO-I</v>
          </cell>
        </row>
        <row r="1082">
          <cell r="D1082" t="str">
            <v>DAPR-I</v>
          </cell>
        </row>
        <row r="1083">
          <cell r="D1083" t="str">
            <v>ENPP-I</v>
          </cell>
        </row>
        <row r="1084">
          <cell r="D1084" t="str">
            <v>EP64-I</v>
          </cell>
        </row>
        <row r="1085">
          <cell r="D1085" t="str">
            <v>ETKT-I</v>
          </cell>
        </row>
        <row r="1086">
          <cell r="D1086" t="str">
            <v>GHOR-I</v>
          </cell>
        </row>
        <row r="1087">
          <cell r="D1087" t="str">
            <v>GOKA-I</v>
          </cell>
        </row>
        <row r="1088">
          <cell r="D1088" t="str">
            <v>IKPL-I</v>
          </cell>
        </row>
        <row r="1089">
          <cell r="D1089" t="str">
            <v>INST-I</v>
          </cell>
        </row>
        <row r="1090">
          <cell r="D1090" t="str">
            <v>JATR-I</v>
          </cell>
        </row>
        <row r="1091">
          <cell r="D1091" t="str">
            <v>KPNV-I</v>
          </cell>
        </row>
        <row r="1092">
          <cell r="D1092" t="str">
            <v>LPNM-I</v>
          </cell>
        </row>
        <row r="1093">
          <cell r="D1093" t="str">
            <v>LSTM-I</v>
          </cell>
        </row>
        <row r="1094">
          <cell r="D1094" t="str">
            <v>LJBJ-I</v>
          </cell>
        </row>
        <row r="1095">
          <cell r="D1095" t="str">
            <v>LKVE-I</v>
          </cell>
        </row>
        <row r="1096">
          <cell r="D1096" t="str">
            <v>LTOS-I</v>
          </cell>
        </row>
        <row r="1097">
          <cell r="D1097" t="str">
            <v>NORT-I</v>
          </cell>
        </row>
        <row r="1098">
          <cell r="D1098" t="str">
            <v>OBRD-I</v>
          </cell>
        </row>
        <row r="1099">
          <cell r="D1099" t="str">
            <v>OPKZ-I</v>
          </cell>
        </row>
        <row r="1100">
          <cell r="D1100" t="str">
            <v>ORTR-I</v>
          </cell>
        </row>
        <row r="1101">
          <cell r="D1101" t="str">
            <v>PSCL-I</v>
          </cell>
        </row>
        <row r="1102">
          <cell r="D1102" t="str">
            <v>RCNC-I</v>
          </cell>
        </row>
        <row r="1103">
          <cell r="D1103" t="str">
            <v>RPRV-I</v>
          </cell>
        </row>
        <row r="1104">
          <cell r="D1104" t="str">
            <v>URIH-I</v>
          </cell>
        </row>
        <row r="1105">
          <cell r="D1105" t="str">
            <v>VTST-I</v>
          </cell>
        </row>
        <row r="1106">
          <cell r="D1106" t="str">
            <v>VTRK-I</v>
          </cell>
        </row>
        <row r="1107">
          <cell r="D1107" t="str">
            <v>VSRM-I</v>
          </cell>
        </row>
        <row r="1108">
          <cell r="D1108" t="str">
            <v>ZIK-I</v>
          </cell>
        </row>
        <row r="1109">
          <cell r="D1109" t="str">
            <v>AARD-I</v>
          </cell>
        </row>
        <row r="1110">
          <cell r="D1110" t="str">
            <v>APTS-I</v>
          </cell>
        </row>
        <row r="1111">
          <cell r="D1111" t="str">
            <v>BSOS-I</v>
          </cell>
        </row>
        <row r="1112">
          <cell r="D1112" t="str">
            <v>BRNA-I</v>
          </cell>
        </row>
        <row r="1113">
          <cell r="D1113" t="str">
            <v>DIMN-I</v>
          </cell>
        </row>
        <row r="1114">
          <cell r="D1114" t="str">
            <v>ELAK-I</v>
          </cell>
        </row>
        <row r="1115">
          <cell r="D1115" t="str">
            <v>ERIR-I</v>
          </cell>
        </row>
        <row r="1116">
          <cell r="D1116" t="str">
            <v>HLSN-I</v>
          </cell>
        </row>
        <row r="1117">
          <cell r="D1117" t="str">
            <v>HRCK-I</v>
          </cell>
        </row>
        <row r="1118">
          <cell r="D1118" t="str">
            <v>ITKS-I</v>
          </cell>
        </row>
        <row r="1119">
          <cell r="D1119" t="str">
            <v>IPKP-I</v>
          </cell>
        </row>
        <row r="1120">
          <cell r="D1120" t="str">
            <v>ISDB-I</v>
          </cell>
        </row>
        <row r="1121">
          <cell r="D1121" t="str">
            <v>KOAL-I</v>
          </cell>
        </row>
        <row r="1122">
          <cell r="D1122" t="str">
            <v>KOUO-I</v>
          </cell>
        </row>
        <row r="1123">
          <cell r="D1123" t="str">
            <v>KRZN-I</v>
          </cell>
        </row>
        <row r="1124">
          <cell r="D1124" t="str">
            <v>LTCZ-I</v>
          </cell>
        </row>
        <row r="1125">
          <cell r="D1125" t="str">
            <v>LMIK-I</v>
          </cell>
        </row>
        <row r="1126">
          <cell r="D1126" t="str">
            <v>MLPR-I</v>
          </cell>
        </row>
        <row r="1127">
          <cell r="D1127" t="str">
            <v>MRPL-I</v>
          </cell>
        </row>
        <row r="1128">
          <cell r="D1128" t="str">
            <v>OPCO-I</v>
          </cell>
        </row>
        <row r="1129">
          <cell r="D1129" t="str">
            <v>RDCM-I</v>
          </cell>
        </row>
        <row r="1130">
          <cell r="D1130" t="str">
            <v>TBIN-I</v>
          </cell>
        </row>
        <row r="1131">
          <cell r="D1131" t="str">
            <v>TKV-I</v>
          </cell>
        </row>
        <row r="1132">
          <cell r="D1132" t="str">
            <v>VSBM-I</v>
          </cell>
        </row>
        <row r="1133">
          <cell r="D1133" t="str">
            <v>ZLDV-I</v>
          </cell>
        </row>
        <row r="1134">
          <cell r="D1134" t="str">
            <v>PRJG-I</v>
          </cell>
        </row>
        <row r="1135">
          <cell r="D1135" t="str">
            <v>VODC-I</v>
          </cell>
        </row>
        <row r="1136">
          <cell r="D1136" t="str">
            <v>SM86-I</v>
          </cell>
        </row>
        <row r="1137">
          <cell r="D1137" t="str">
            <v>IMIA-I</v>
          </cell>
        </row>
        <row r="1138">
          <cell r="D1138" t="str">
            <v>STTS-I</v>
          </cell>
        </row>
        <row r="1139">
          <cell r="D1139" t="str">
            <v>VPDR-I</v>
          </cell>
        </row>
        <row r="1140">
          <cell r="D1140" t="str">
            <v>HOTR-I</v>
          </cell>
        </row>
        <row r="1141">
          <cell r="D1141" t="str">
            <v>VDSO-I</v>
          </cell>
        </row>
        <row r="1142">
          <cell r="D1142" t="str">
            <v>ZGRB-I</v>
          </cell>
        </row>
        <row r="1143">
          <cell r="D1143" t="str">
            <v>IHOL-I</v>
          </cell>
        </row>
        <row r="1144">
          <cell r="D1144" t="str">
            <v>HVB-I</v>
          </cell>
        </row>
        <row r="1145">
          <cell r="D1145" t="str">
            <v>CEUC-I</v>
          </cell>
        </row>
        <row r="1146">
          <cell r="D1146" t="str">
            <v>FINF-I</v>
          </cell>
        </row>
        <row r="1147">
          <cell r="D1147" t="str">
            <v>ED63-I</v>
          </cell>
        </row>
        <row r="1148">
          <cell r="D1148" t="str">
            <v>H1TE-I</v>
          </cell>
        </row>
        <row r="1149">
          <cell r="D1149" t="str">
            <v>ITKP-I</v>
          </cell>
        </row>
        <row r="1150">
          <cell r="D1150" t="str">
            <v>DSNE-I</v>
          </cell>
        </row>
        <row r="1151">
          <cell r="D1151" t="str">
            <v>CECR-I</v>
          </cell>
        </row>
        <row r="1152">
          <cell r="D1152" t="str">
            <v>EUCG-I</v>
          </cell>
        </row>
        <row r="1153">
          <cell r="D1153" t="str">
            <v>ASBA-I</v>
          </cell>
        </row>
        <row r="1154">
          <cell r="D1154" t="str">
            <v>TIMT-I</v>
          </cell>
        </row>
        <row r="1155">
          <cell r="D1155" t="str">
            <v>IZOS-I</v>
          </cell>
        </row>
        <row r="1156">
          <cell r="D1156" t="str">
            <v>LMPR-I</v>
          </cell>
        </row>
        <row r="1157">
          <cell r="D1157" t="str">
            <v>VDIM-I</v>
          </cell>
        </row>
        <row r="1158">
          <cell r="D1158" t="str">
            <v>ACTR-I</v>
          </cell>
        </row>
        <row r="1159">
          <cell r="D1159" t="str">
            <v>NOIN-I</v>
          </cell>
        </row>
        <row r="1160">
          <cell r="D1160" t="str">
            <v>AIMV-I</v>
          </cell>
        </row>
        <row r="1161">
          <cell r="D1161" t="str">
            <v>BMBS-I</v>
          </cell>
        </row>
        <row r="1162">
          <cell r="D1162" t="str">
            <v>MMET-I</v>
          </cell>
        </row>
        <row r="1163">
          <cell r="D1163" t="str">
            <v>AENO-I</v>
          </cell>
        </row>
        <row r="1164">
          <cell r="D1164" t="str">
            <v>DALT-I</v>
          </cell>
        </row>
        <row r="1165">
          <cell r="D1165" t="str">
            <v>DOLM-I</v>
          </cell>
        </row>
        <row r="1166">
          <cell r="D1166" t="str">
            <v>NTHI-I</v>
          </cell>
        </row>
        <row r="1167">
          <cell r="D1167" t="str">
            <v>BNSG-I</v>
          </cell>
        </row>
        <row r="1168">
          <cell r="D1168" t="str">
            <v>DIPG-I</v>
          </cell>
        </row>
        <row r="1169">
          <cell r="D1169" t="str">
            <v>PROS-I</v>
          </cell>
        </row>
        <row r="1170">
          <cell r="D1170" t="str">
            <v>KFUB-I</v>
          </cell>
        </row>
        <row r="1171">
          <cell r="D1171" t="str">
            <v>ORCR-I</v>
          </cell>
        </row>
        <row r="1172">
          <cell r="D1172" t="str">
            <v>TNER-I</v>
          </cell>
        </row>
        <row r="1173">
          <cell r="D1173" t="str">
            <v>TMSV-I</v>
          </cell>
        </row>
        <row r="1174">
          <cell r="D1174" t="str">
            <v>PAUL-I</v>
          </cell>
        </row>
        <row r="1175">
          <cell r="D1175" t="str">
            <v>MPLT-I</v>
          </cell>
        </row>
        <row r="1176">
          <cell r="D1176" t="str">
            <v>DPLN-I</v>
          </cell>
        </row>
        <row r="1177">
          <cell r="D1177" t="str">
            <v>ORMA-I</v>
          </cell>
        </row>
        <row r="1178">
          <cell r="D1178" t="str">
            <v>THKP-I</v>
          </cell>
        </row>
        <row r="1179">
          <cell r="D1179" t="str">
            <v>HJAS-I</v>
          </cell>
        </row>
        <row r="1180">
          <cell r="D1180" t="str">
            <v>OBRI-I</v>
          </cell>
        </row>
        <row r="1181">
          <cell r="D1181" t="str">
            <v>GEOK-I</v>
          </cell>
        </row>
        <row r="1182">
          <cell r="D1182" t="str">
            <v>UNTL-I</v>
          </cell>
        </row>
        <row r="1183">
          <cell r="D1183" t="str">
            <v>WUSP-I</v>
          </cell>
        </row>
        <row r="1184">
          <cell r="D1184" t="str">
            <v>HEMR-I</v>
          </cell>
        </row>
        <row r="1185">
          <cell r="D1185" t="str">
            <v>ITRT-I</v>
          </cell>
        </row>
        <row r="1186">
          <cell r="D1186" t="str">
            <v>ZUIO-I</v>
          </cell>
        </row>
        <row r="1187">
          <cell r="D1187" t="str">
            <v>HMIP-I</v>
          </cell>
        </row>
        <row r="1188">
          <cell r="D1188" t="str">
            <v>MREO-I</v>
          </cell>
        </row>
        <row r="1189">
          <cell r="D1189" t="str">
            <v>ADBK-I</v>
          </cell>
        </row>
        <row r="1190">
          <cell r="D1190" t="str">
            <v>DUCT-I</v>
          </cell>
        </row>
        <row r="1191">
          <cell r="D1191" t="str">
            <v>ICRM-I</v>
          </cell>
        </row>
        <row r="1192">
          <cell r="D1192" t="str">
            <v>GZVD-I</v>
          </cell>
        </row>
        <row r="1193">
          <cell r="D1193" t="str">
            <v>GMIM-I</v>
          </cell>
        </row>
        <row r="1194">
          <cell r="D1194" t="str">
            <v>CINV-I</v>
          </cell>
        </row>
        <row r="1195">
          <cell r="D1195" t="str">
            <v>DMDR-I</v>
          </cell>
        </row>
        <row r="1196">
          <cell r="D1196" t="str">
            <v>RAEC-I</v>
          </cell>
        </row>
        <row r="1197">
          <cell r="D1197" t="str">
            <v>ZLTK-I</v>
          </cell>
        </row>
        <row r="1198">
          <cell r="D1198" t="str">
            <v>LXAR-I</v>
          </cell>
        </row>
        <row r="1199">
          <cell r="D1199" t="str">
            <v>PTGR-I</v>
          </cell>
        </row>
        <row r="1200">
          <cell r="D1200" t="str">
            <v>JDCO-I</v>
          </cell>
        </row>
        <row r="1201">
          <cell r="D1201" t="str">
            <v>ACST-I</v>
          </cell>
        </row>
        <row r="1202">
          <cell r="D1202" t="str">
            <v>SLSO-I</v>
          </cell>
        </row>
        <row r="1203">
          <cell r="D1203" t="str">
            <v>ZLSU-I</v>
          </cell>
        </row>
        <row r="1204">
          <cell r="D1204" t="str">
            <v>HMNS-I</v>
          </cell>
        </row>
        <row r="1205">
          <cell r="D1205" t="str">
            <v>GBRT-I</v>
          </cell>
        </row>
        <row r="1206">
          <cell r="D1206" t="str">
            <v>EPLT-I</v>
          </cell>
        </row>
        <row r="1207">
          <cell r="D1207" t="str">
            <v>ANTA-I</v>
          </cell>
        </row>
        <row r="1208">
          <cell r="D1208" t="str">
            <v>DHRI-I</v>
          </cell>
        </row>
        <row r="1209">
          <cell r="D1209" t="str">
            <v>EIG-I</v>
          </cell>
        </row>
        <row r="1210">
          <cell r="D1210" t="str">
            <v>ELKA-I</v>
          </cell>
        </row>
        <row r="1211">
          <cell r="D1211" t="str">
            <v>GEOS-I</v>
          </cell>
        </row>
        <row r="1212">
          <cell r="D1212" t="str">
            <v>GHPA-I</v>
          </cell>
        </row>
        <row r="1213">
          <cell r="D1213" t="str">
            <v>GHVZ-I</v>
          </cell>
        </row>
        <row r="1214">
          <cell r="D1214" t="str">
            <v>ISBA-I</v>
          </cell>
        </row>
        <row r="1215">
          <cell r="D1215" t="str">
            <v>JDTT-I</v>
          </cell>
        </row>
        <row r="1216">
          <cell r="D1216" t="str">
            <v>KEPR-I</v>
          </cell>
        </row>
        <row r="1217">
          <cell r="D1217" t="str">
            <v>KOTZ-I</v>
          </cell>
        </row>
        <row r="1218">
          <cell r="D1218" t="str">
            <v>KPHL-I</v>
          </cell>
        </row>
        <row r="1219">
          <cell r="D1219" t="str">
            <v>MDFR-I</v>
          </cell>
        </row>
        <row r="1220">
          <cell r="D1220" t="str">
            <v>MRNR-I</v>
          </cell>
        </row>
        <row r="1221">
          <cell r="D1221" t="str">
            <v>OMCO-I</v>
          </cell>
        </row>
        <row r="1222">
          <cell r="D1222" t="str">
            <v>OSEI-I</v>
          </cell>
        </row>
        <row r="1223">
          <cell r="D1223" t="str">
            <v>PDNC-I</v>
          </cell>
        </row>
        <row r="1224">
          <cell r="D1224" t="str">
            <v>PLTR-I</v>
          </cell>
        </row>
        <row r="1225">
          <cell r="D1225" t="str">
            <v>PRKO-I</v>
          </cell>
        </row>
        <row r="1226">
          <cell r="D1226" t="str">
            <v>SMMT-I</v>
          </cell>
        </row>
        <row r="1227">
          <cell r="D1227" t="str">
            <v>TKZG-I</v>
          </cell>
        </row>
        <row r="1228">
          <cell r="D1228" t="str">
            <v>TMRZ-I</v>
          </cell>
        </row>
        <row r="1229">
          <cell r="D1229" t="str">
            <v>VABA-I</v>
          </cell>
        </row>
        <row r="1230">
          <cell r="D1230" t="str">
            <v>VTV-I</v>
          </cell>
        </row>
        <row r="1231">
          <cell r="D1231" t="str">
            <v>ZGVT-I</v>
          </cell>
        </row>
        <row r="1232">
          <cell r="D1232" t="str">
            <v>TMPT-I</v>
          </cell>
        </row>
        <row r="1233">
          <cell r="D1233" t="str">
            <v>JDKC-I</v>
          </cell>
        </row>
        <row r="1234">
          <cell r="D1234" t="str">
            <v>LULG-I</v>
          </cell>
        </row>
        <row r="1235">
          <cell r="D1235" t="str">
            <v>GRNL-I</v>
          </cell>
        </row>
        <row r="1236">
          <cell r="D1236" t="str">
            <v>NFDA-I</v>
          </cell>
        </row>
        <row r="1237">
          <cell r="D1237" t="str">
            <v>PTPA-I</v>
          </cell>
        </row>
        <row r="1238">
          <cell r="D1238" t="str">
            <v>PLJD-I</v>
          </cell>
        </row>
        <row r="1239">
          <cell r="D1239" t="str">
            <v>GRQL-I</v>
          </cell>
        </row>
        <row r="1240">
          <cell r="D1240" t="str">
            <v>ZDNS-I</v>
          </cell>
        </row>
        <row r="1241">
          <cell r="D1241" t="str">
            <v>GUMI-I</v>
          </cell>
        </row>
        <row r="1242">
          <cell r="D1242" t="str">
            <v>ZLZG-I</v>
          </cell>
        </row>
        <row r="1243">
          <cell r="D1243" t="str">
            <v>3MMD-I</v>
          </cell>
        </row>
        <row r="1244">
          <cell r="D1244" t="str">
            <v>ECOM-I</v>
          </cell>
        </row>
        <row r="1245">
          <cell r="D1245" t="str">
            <v>DUCS-I</v>
          </cell>
        </row>
        <row r="1246">
          <cell r="D1246" t="str">
            <v>KNPL-I</v>
          </cell>
        </row>
        <row r="1247">
          <cell r="D1247" t="str">
            <v>NKOS-I</v>
          </cell>
        </row>
        <row r="1248">
          <cell r="D1248" t="str">
            <v>ZMAJ-I</v>
          </cell>
        </row>
        <row r="1249">
          <cell r="D1249" t="str">
            <v>VADL-I</v>
          </cell>
        </row>
        <row r="1250">
          <cell r="D1250" t="str">
            <v>JADS-I</v>
          </cell>
        </row>
        <row r="1251">
          <cell r="D1251" t="str">
            <v>INSZ-I</v>
          </cell>
        </row>
      </sheetData>
      <sheetData sheetId="101"/>
      <sheetData sheetId="10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heet2"/>
      <sheetName val="Cover"/>
      <sheetName val="Distribution"/>
      <sheetName val="Cover LH"/>
      <sheetName val="Distribution LH"/>
      <sheetName val="090629 P-Charts PD 2009 CoC Dis"/>
      <sheetName val="alapadat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customer"/>
      <sheetName val="products"/>
      <sheetName val="Distribution1"/>
      <sheetName val="internal"/>
      <sheetName val="strengths"/>
      <sheetName val="Inv. Port. OE"/>
      <sheetName val="Page 9a"/>
      <sheetName val="ExcessCapital"/>
      <sheetName val="Scorecard"/>
      <sheetName val="Economics"/>
      <sheetName val="Distribution2"/>
      <sheetName val="Acquisitions"/>
      <sheetName val="trends"/>
      <sheetName val="profile2"/>
      <sheetName val="profile1"/>
      <sheetName val="Top 10"/>
      <sheetName val="Peer comparison"/>
      <sheetName val="marketshare"/>
      <sheetName val="ROE1"/>
      <sheetName val="ROE2"/>
      <sheetName val="growth"/>
      <sheetName val="profit"/>
      <sheetName val="mix"/>
      <sheetName val="pcfcast"/>
      <sheetName val="lifefcast"/>
      <sheetName val="Data lists"/>
      <sheetName val="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4">
          <cell r="D54">
            <v>0.14620984656644048</v>
          </cell>
        </row>
        <row r="55">
          <cell r="D55">
            <v>7.1759058629140685E-2</v>
          </cell>
        </row>
        <row r="56">
          <cell r="D56">
            <v>0.17500705469535985</v>
          </cell>
        </row>
        <row r="57">
          <cell r="D57">
            <v>0.11236148457471271</v>
          </cell>
        </row>
        <row r="58">
          <cell r="D58">
            <v>0.13539511599375825</v>
          </cell>
        </row>
        <row r="59">
          <cell r="D59">
            <v>8.9772589860544719E-2</v>
          </cell>
        </row>
        <row r="60">
          <cell r="D60">
            <v>0.27021346541106184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03"/>
      <sheetName val="sp252_03"/>
      <sheetName val="sp251_06"/>
      <sheetName val="sp252_06"/>
      <sheetName val="sp251_08"/>
      <sheetName val="sp252_08"/>
      <sheetName val="sp251_09"/>
      <sheetName val="sp252_09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RU-1"/>
      <sheetName val="RU-2"/>
      <sheetName val="starosna_FI"/>
      <sheetName val="starosna_PO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  <sheetName val="0. Language"/>
    </sheetNames>
    <sheetDataSet>
      <sheetData sheetId="0">
        <row r="5">
          <cell r="C5" t="str">
            <v>Allianz Zagreb d.d.</v>
          </cell>
        </row>
        <row r="7">
          <cell r="F7" t="str">
            <v>01.01.2010.- 31.12.2010.</v>
          </cell>
        </row>
        <row r="11">
          <cell r="C11" t="str">
            <v>Selska cesta 136-168, 10000 Zagreb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 Charts Cost"/>
      <sheetName val="Q2 Charts FTE"/>
      <sheetName val="Stammdaten Analysis"/>
      <sheetName val="Dashboard"/>
      <sheetName val="Treiber 1 FC 2015 "/>
      <sheetName val="Rechargings"/>
      <sheetName val="Analysis (wip)"/>
      <sheetName val="KA Matrix IST 2015"/>
      <sheetName val="KA Matrix P15"/>
      <sheetName val="AZSE Cost a FTE"/>
      <sheetName val="Dashboard SAP"/>
      <sheetName val="Q1 Charts FTE mar"/>
      <sheetName val="Analysis RP (wip)"/>
      <sheetName val="Change Log"/>
      <sheetName val="Dashboard RP"/>
      <sheetName val="TDI Driver"/>
      <sheetName val="1-Pager  2011"/>
      <sheetName val="BExRepositorySheet"/>
      <sheetName val="H4 MGT Report alte Struktur"/>
      <sheetName val="Data Base RP Neu"/>
      <sheetName val="Check RP"/>
      <sheetName val="H4 MGT Summary"/>
      <sheetName val="H4 MGT Report"/>
      <sheetName val="H1 MGT Report monthly"/>
      <sheetName val="H2 MGT Report monthly"/>
      <sheetName val="Q1 Charts FTE org"/>
      <sheetName val="Validierung"/>
      <sheetName val="Tabelle1"/>
      <sheetName val="DropdownData"/>
    </sheetNames>
    <sheetDataSet>
      <sheetData sheetId="0"/>
      <sheetData sheetId="1"/>
      <sheetData sheetId="2">
        <row r="1">
          <cell r="G1" t="str">
            <v>Cost Category (KPI analysis)</v>
          </cell>
        </row>
        <row r="2">
          <cell r="A2" t="str">
            <v>AZSE HO Scope</v>
          </cell>
          <cell r="D2" t="str">
            <v>Costs</v>
          </cell>
          <cell r="G2" t="str">
            <v>Costs</v>
          </cell>
        </row>
        <row r="3">
          <cell r="A3" t="str">
            <v>H1</v>
          </cell>
          <cell r="D3" t="str">
            <v>Personnel Costs</v>
          </cell>
          <cell r="G3" t="str">
            <v>Personnel Costs</v>
          </cell>
        </row>
        <row r="4">
          <cell r="A4" t="str">
            <v>CGO</v>
          </cell>
          <cell r="D4" t="str">
            <v>Salary &amp; Wages</v>
          </cell>
          <cell r="G4" t="str">
            <v>Salary &amp; Wages</v>
          </cell>
        </row>
        <row r="5">
          <cell r="A5" t="str">
            <v>CEOO</v>
          </cell>
          <cell r="D5" t="str">
            <v>Social Security 
and Pension Costs</v>
          </cell>
          <cell r="G5" t="str">
            <v>Social Security 
and Pension Costs</v>
          </cell>
        </row>
        <row r="6">
          <cell r="A6" t="str">
            <v>GAUDIT</v>
          </cell>
          <cell r="D6" t="str">
            <v>HR related expenses</v>
          </cell>
          <cell r="G6" t="str">
            <v>HR related expenses</v>
          </cell>
        </row>
        <row r="7">
          <cell r="A7" t="str">
            <v>GCOM</v>
          </cell>
          <cell r="D7" t="str">
            <v>Capitalization HR Expenses</v>
          </cell>
          <cell r="G7" t="str">
            <v>IT and Communication</v>
          </cell>
        </row>
        <row r="8">
          <cell r="A8" t="str">
            <v>GMM</v>
          </cell>
          <cell r="D8" t="str">
            <v>IT and Communication</v>
          </cell>
          <cell r="G8" t="str">
            <v>External Services</v>
          </cell>
        </row>
        <row r="9">
          <cell r="A9" t="str">
            <v>AZ Arena</v>
          </cell>
          <cell r="D9" t="str">
            <v>Hardware</v>
          </cell>
          <cell r="G9" t="str">
            <v>Accomodation, Business
Sustaining Costs</v>
          </cell>
        </row>
        <row r="10">
          <cell r="A10" t="str">
            <v>GPP</v>
          </cell>
          <cell r="D10" t="str">
            <v>Software</v>
          </cell>
          <cell r="G10" t="str">
            <v>Accomodation</v>
          </cell>
        </row>
        <row r="11">
          <cell r="A11" t="str">
            <v>H2</v>
          </cell>
          <cell r="D11" t="str">
            <v>Communication</v>
          </cell>
          <cell r="G11" t="str">
            <v>Business Sustaining
Costs</v>
          </cell>
        </row>
        <row r="12">
          <cell r="A12" t="str">
            <v>GRA</v>
          </cell>
          <cell r="D12" t="str">
            <v>ICT Services and
Data Services</v>
          </cell>
          <cell r="G12" t="str">
            <v>Representation Entertainment</v>
          </cell>
        </row>
        <row r="13">
          <cell r="A13" t="str">
            <v>H2M</v>
          </cell>
          <cell r="D13" t="str">
            <v>ICT Services Rev.</v>
          </cell>
          <cell r="G13" t="str">
            <v>Travel Expenses</v>
          </cell>
        </row>
        <row r="14">
          <cell r="A14" t="str">
            <v>GFDM</v>
          </cell>
          <cell r="D14" t="str">
            <v>ICT and 
Data Services Internal</v>
          </cell>
          <cell r="G14" t="str">
            <v>Expenses and Revenues
from Services Non-IT</v>
          </cell>
        </row>
        <row r="15">
          <cell r="A15" t="str">
            <v>GPC</v>
          </cell>
          <cell r="D15" t="str">
            <v>External Services</v>
          </cell>
          <cell r="G15" t="str">
            <v>Exp. Services Non-IT</v>
          </cell>
        </row>
        <row r="16">
          <cell r="A16" t="str">
            <v>GAR</v>
          </cell>
          <cell r="D16" t="str">
            <v>Audit Fees</v>
          </cell>
          <cell r="G16" t="str">
            <v>Rev. Services Non-IT</v>
          </cell>
        </row>
        <row r="17">
          <cell r="A17" t="str">
            <v xml:space="preserve">GA </v>
          </cell>
          <cell r="D17" t="str">
            <v>Audit Related and
Tax Fees</v>
          </cell>
          <cell r="G17" t="str">
            <v>Exp/Rev for non-IT 
service (internal)</v>
          </cell>
        </row>
        <row r="18">
          <cell r="A18" t="str">
            <v xml:space="preserve">GR </v>
          </cell>
          <cell r="D18" t="str">
            <v>Legal and Consulting
Fees</v>
          </cell>
        </row>
        <row r="19">
          <cell r="A19" t="str">
            <v>GT</v>
          </cell>
          <cell r="D19" t="str">
            <v>Strategy, Operations,
Specialist</v>
          </cell>
        </row>
        <row r="20">
          <cell r="A20" t="str">
            <v>FT</v>
          </cell>
          <cell r="D20" t="str">
            <v>IT Consulting</v>
          </cell>
        </row>
        <row r="21">
          <cell r="A21" t="str">
            <v>GFC</v>
          </cell>
          <cell r="D21" t="str">
            <v>HR Consulting</v>
          </cell>
        </row>
        <row r="22">
          <cell r="A22" t="str">
            <v>GIR</v>
          </cell>
          <cell r="D22" t="str">
            <v>Legal Consulting</v>
          </cell>
        </row>
        <row r="23">
          <cell r="A23" t="str">
            <v>GTCF</v>
          </cell>
          <cell r="D23" t="str">
            <v>M&amp;A</v>
          </cell>
        </row>
        <row r="24">
          <cell r="A24" t="str">
            <v>H3</v>
          </cell>
          <cell r="D24" t="str">
            <v>Capitalization</v>
          </cell>
        </row>
        <row r="25">
          <cell r="A25" t="str">
            <v>AIM</v>
          </cell>
          <cell r="D25" t="str">
            <v>Capitalization HR Fees</v>
          </cell>
        </row>
        <row r="26">
          <cell r="A26" t="str">
            <v>H3M4G</v>
          </cell>
          <cell r="D26" t="str">
            <v>Capitalization IT Fees</v>
          </cell>
        </row>
        <row r="27">
          <cell r="A27" t="str">
            <v>H3 Global Life</v>
          </cell>
          <cell r="D27" t="str">
            <v>Capitalization Operation 
and Spezialist Fees</v>
          </cell>
        </row>
        <row r="28">
          <cell r="A28" t="str">
            <v>H3 ER</v>
          </cell>
          <cell r="D28" t="str">
            <v>Agency, Marketing and
Advertising Costs</v>
          </cell>
        </row>
        <row r="29">
          <cell r="A29" t="str">
            <v>H4</v>
          </cell>
          <cell r="D29" t="str">
            <v>Accomodation, Business
Sustaining Costs</v>
          </cell>
        </row>
        <row r="30">
          <cell r="A30" t="str">
            <v>GITD</v>
          </cell>
          <cell r="D30" t="str">
            <v>Accomodation</v>
          </cell>
        </row>
        <row r="31">
          <cell r="A31" t="str">
            <v>GOE</v>
          </cell>
          <cell r="D31" t="str">
            <v>Facilities</v>
          </cell>
        </row>
        <row r="32">
          <cell r="A32" t="str">
            <v>GIT</v>
          </cell>
          <cell r="D32" t="str">
            <v>Occupancy, Furniture 
and Fixture, Capitalization
Accomod.</v>
          </cell>
        </row>
        <row r="33">
          <cell r="A33" t="str">
            <v>GISEA</v>
          </cell>
          <cell r="D33" t="str">
            <v>Business Sustaining
Costs</v>
          </cell>
        </row>
        <row r="34">
          <cell r="A34" t="str">
            <v>IT Risk</v>
          </cell>
          <cell r="D34" t="str">
            <v>Corporate Costs</v>
          </cell>
        </row>
        <row r="35">
          <cell r="A35" t="str">
            <v>CIO Office</v>
          </cell>
          <cell r="D35" t="str">
            <v>Representation Entertainment</v>
          </cell>
        </row>
        <row r="36">
          <cell r="A36" t="str">
            <v>GDI</v>
          </cell>
          <cell r="D36" t="str">
            <v>Other General Costs</v>
          </cell>
        </row>
        <row r="37">
          <cell r="A37" t="str">
            <v xml:space="preserve">GO  </v>
          </cell>
          <cell r="D37" t="str">
            <v>Travel Expenses</v>
          </cell>
        </row>
        <row r="38">
          <cell r="A38" t="str">
            <v>GO Claims</v>
          </cell>
          <cell r="D38" t="str">
            <v>Expenses and Revenues
from Services Non-IT</v>
          </cell>
        </row>
        <row r="39">
          <cell r="A39" t="str">
            <v>GO-Mgmt</v>
          </cell>
          <cell r="D39" t="str">
            <v>Exp. Services Non-IT</v>
          </cell>
        </row>
        <row r="40">
          <cell r="A40" t="str">
            <v>GO-TR</v>
          </cell>
          <cell r="D40" t="str">
            <v>Rev. Services Non-IT</v>
          </cell>
        </row>
        <row r="41">
          <cell r="A41" t="str">
            <v>GO-OPM</v>
          </cell>
          <cell r="D41" t="str">
            <v>Exp/Rev for non-IT 
service (internal)</v>
          </cell>
        </row>
        <row r="42">
          <cell r="A42" t="str">
            <v>GO-CIPM</v>
          </cell>
        </row>
        <row r="43">
          <cell r="A43" t="str">
            <v>GO-GEP</v>
          </cell>
        </row>
        <row r="44">
          <cell r="A44" t="str">
            <v>GO-ORCS</v>
          </cell>
        </row>
        <row r="45">
          <cell r="A45" t="str">
            <v>HO</v>
          </cell>
        </row>
        <row r="46">
          <cell r="A46" t="str">
            <v>HIT</v>
          </cell>
        </row>
        <row r="47">
          <cell r="A47" t="str">
            <v>HIT LINE</v>
          </cell>
        </row>
        <row r="48">
          <cell r="A48" t="str">
            <v>HIT Rechargings</v>
          </cell>
        </row>
        <row r="49">
          <cell r="A49" t="str">
            <v>HOM</v>
          </cell>
        </row>
        <row r="50">
          <cell r="A50" t="str">
            <v>COO</v>
          </cell>
        </row>
        <row r="51">
          <cell r="A51" t="str">
            <v>COO Office</v>
          </cell>
        </row>
        <row r="52">
          <cell r="A52" t="str">
            <v>GCPL</v>
          </cell>
        </row>
        <row r="53">
          <cell r="A53" t="str">
            <v>Digitalization General</v>
          </cell>
        </row>
        <row r="54">
          <cell r="A54" t="str">
            <v>AGO</v>
          </cell>
        </row>
        <row r="55">
          <cell r="A55" t="str">
            <v>GSS</v>
          </cell>
        </row>
        <row r="56">
          <cell r="A56" t="str">
            <v>H5</v>
          </cell>
        </row>
        <row r="57">
          <cell r="A57" t="str">
            <v>GlobalPC &amp; AZD</v>
          </cell>
        </row>
        <row r="58">
          <cell r="A58" t="str">
            <v>AZ Direct</v>
          </cell>
        </row>
        <row r="59">
          <cell r="A59" t="str">
            <v>GlobalPC</v>
          </cell>
        </row>
        <row r="60">
          <cell r="A60" t="str">
            <v>EUR</v>
          </cell>
        </row>
        <row r="61">
          <cell r="A61" t="str">
            <v>H6</v>
          </cell>
        </row>
        <row r="62">
          <cell r="A62" t="str">
            <v>Group M&amp;A</v>
          </cell>
        </row>
        <row r="63">
          <cell r="A63" t="str">
            <v>H6 - Group L&amp;C</v>
          </cell>
        </row>
        <row r="64">
          <cell r="A64" t="str">
            <v>GL</v>
          </cell>
        </row>
        <row r="65">
          <cell r="A65" t="str">
            <v>GC</v>
          </cell>
        </row>
        <row r="66">
          <cell r="A66" t="str">
            <v>H6M</v>
          </cell>
        </row>
        <row r="67">
          <cell r="A67" t="str">
            <v>H7</v>
          </cell>
        </row>
        <row r="68">
          <cell r="A68" t="str">
            <v>BD-DACH</v>
          </cell>
        </row>
        <row r="69">
          <cell r="A69" t="str">
            <v>H7M</v>
          </cell>
        </row>
        <row r="70">
          <cell r="A70" t="str">
            <v>H7 CHRO</v>
          </cell>
        </row>
        <row r="71">
          <cell r="A71" t="str">
            <v>H7 DTC</v>
          </cell>
        </row>
        <row r="72">
          <cell r="A72" t="str">
            <v>H7 GHR</v>
          </cell>
        </row>
        <row r="73">
          <cell r="A73" t="str">
            <v>H7 CHRO BP</v>
          </cell>
        </row>
        <row r="74">
          <cell r="A74" t="str">
            <v>H7 CHRO TD</v>
          </cell>
        </row>
        <row r="75">
          <cell r="A75" t="str">
            <v>H7 CHRO HRE</v>
          </cell>
        </row>
        <row r="76">
          <cell r="A76" t="str">
            <v>H7 CHRO RP</v>
          </cell>
        </row>
        <row r="77">
          <cell r="A77" t="str">
            <v>H7 CHRO GPG</v>
          </cell>
        </row>
        <row r="78">
          <cell r="A78" t="str">
            <v>H8</v>
          </cell>
        </row>
        <row r="79">
          <cell r="A79" t="str">
            <v>H8C</v>
          </cell>
        </row>
        <row r="80">
          <cell r="A80" t="str">
            <v>CEEMA</v>
          </cell>
        </row>
        <row r="81">
          <cell r="A81" t="str">
            <v>H8M</v>
          </cell>
        </row>
        <row r="82">
          <cell r="A82" t="str">
            <v>H8 Asia</v>
          </cell>
        </row>
        <row r="83">
          <cell r="A83" t="str">
            <v>H9</v>
          </cell>
        </row>
        <row r="84">
          <cell r="A84" t="str">
            <v>H9M</v>
          </cell>
        </row>
        <row r="85">
          <cell r="A85" t="str">
            <v>H9USA</v>
          </cell>
        </row>
        <row r="86">
          <cell r="A86" t="str">
            <v>H10</v>
          </cell>
        </row>
        <row r="87">
          <cell r="A87" t="str">
            <v>H10M</v>
          </cell>
        </row>
        <row r="88">
          <cell r="A88" t="str">
            <v>H10GB</v>
          </cell>
        </row>
        <row r="89">
          <cell r="A89" t="str">
            <v xml:space="preserve">Board </v>
          </cell>
        </row>
        <row r="90">
          <cell r="A90" t="str">
            <v>SBoard</v>
          </cell>
        </row>
        <row r="91">
          <cell r="A91" t="str">
            <v>OtherCC</v>
          </cell>
        </row>
        <row r="92">
          <cell r="A92" t="str">
            <v>EMS</v>
          </cell>
        </row>
        <row r="93">
          <cell r="A93" t="str">
            <v>HR Special Effects</v>
          </cell>
        </row>
        <row r="94">
          <cell r="A94" t="str">
            <v xml:space="preserve">i2s Holding </v>
          </cell>
        </row>
        <row r="95">
          <cell r="A95" t="str">
            <v>Company Jet</v>
          </cell>
        </row>
        <row r="96">
          <cell r="A96" t="str">
            <v>AZ EE</v>
          </cell>
        </row>
        <row r="97">
          <cell r="A97" t="str">
            <v>WWF</v>
          </cell>
        </row>
        <row r="98">
          <cell r="A98" t="str">
            <v>AZ Sports</v>
          </cell>
        </row>
        <row r="99">
          <cell r="A99" t="str">
            <v>SAP Project</v>
          </cell>
        </row>
        <row r="100">
          <cell r="A100" t="str">
            <v>Other Initiatives</v>
          </cell>
        </row>
        <row r="101">
          <cell r="A101" t="str">
            <v>CSJ</v>
          </cell>
        </row>
        <row r="102">
          <cell r="A102" t="str">
            <v>OCC Rest</v>
          </cell>
        </row>
        <row r="103">
          <cell r="A103" t="str">
            <v>General CC</v>
          </cell>
        </row>
        <row r="104">
          <cell r="A104" t="str">
            <v>AZD HR Service</v>
          </cell>
        </row>
        <row r="105">
          <cell r="A105" t="str">
            <v>Room costs</v>
          </cell>
        </row>
        <row r="106">
          <cell r="A106" t="str">
            <v>AZD General Services</v>
          </cell>
        </row>
        <row r="107">
          <cell r="A107" t="str">
            <v xml:space="preserve">Company Costs </v>
          </cell>
        </row>
        <row r="108">
          <cell r="A108" t="str">
            <v>Direct costs other OEs</v>
          </cell>
        </row>
        <row r="109">
          <cell r="A109" t="str">
            <v>AZSE direct costs</v>
          </cell>
        </row>
        <row r="110">
          <cell r="A110" t="str">
            <v>Employee Pensions AZSE</v>
          </cell>
        </row>
        <row r="111">
          <cell r="A111" t="str">
            <v>General Infrastructure AZSE</v>
          </cell>
        </row>
        <row r="112">
          <cell r="A112" t="str">
            <v>False Booking</v>
          </cell>
        </row>
        <row r="113">
          <cell r="A113" t="str">
            <v>AZSE Direct provisions</v>
          </cell>
        </row>
        <row r="114">
          <cell r="A114" t="str">
            <v>AZD Service</v>
          </cell>
        </row>
        <row r="115">
          <cell r="A115" t="str">
            <v>DCAZSE-Bonus</v>
          </cell>
        </row>
        <row r="116">
          <cell r="A116" t="str">
            <v>Central IT Costs</v>
          </cell>
        </row>
        <row r="117">
          <cell r="A117" t="str">
            <v xml:space="preserve">Shareholders Meeting/ </v>
          </cell>
        </row>
        <row r="118">
          <cell r="A118" t="str">
            <v>Share Register</v>
          </cell>
        </row>
      </sheetData>
      <sheetData sheetId="3">
        <row r="19">
          <cell r="I19">
            <v>472.94691454999986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Executive Summary"/>
      <sheetName val="Export to DB"/>
      <sheetName val="Export to MR-Aggr"/>
      <sheetName val="Export LoBs"/>
      <sheetName val="Input Section"/>
      <sheetName val="Input - General"/>
      <sheetName val="Input - Quarterly Update"/>
      <sheetName val="Input - Bond"/>
      <sheetName val="Input - Bond CF"/>
      <sheetName val="Input - CF MRD"/>
      <sheetName val="Input - Equity"/>
      <sheetName val="Input - Real Estate"/>
      <sheetName val="Input - FX"/>
      <sheetName val="Calc - Equity"/>
      <sheetName val="Calc - Real Estate"/>
      <sheetName val="Section II"/>
      <sheetName val="Basic Yield Data"/>
      <sheetName val="Market Scenarios"/>
      <sheetName val="Asset Model"/>
      <sheetName val="Risk Capital Calculation"/>
      <sheetName val="Life Scenarios"/>
      <sheetName val="Section III"/>
      <sheetName val="Balance Sheet"/>
      <sheetName val="Return Calculation"/>
      <sheetName val="Shareholder Fund"/>
      <sheetName val="Product Summary"/>
      <sheetName val="CF Prod 1"/>
      <sheetName val="CF Prod 2"/>
      <sheetName val="CF Prod 3"/>
      <sheetName val="CF Prod 4"/>
      <sheetName val="CF Prod 5"/>
      <sheetName val="Zero Prices"/>
      <sheetName val="Cashflows"/>
      <sheetName val="Discounted Cashflows"/>
      <sheetName val="Original Book Values"/>
      <sheetName val="Book Values post Trading"/>
      <sheetName val="Calc - MRD"/>
      <sheetName val="Section IV"/>
      <sheetName val="Chart - Asset CF vs Liab CF"/>
      <sheetName val="Chart Data"/>
      <sheetName val="Param Section"/>
      <sheetName val="Param - Yield Curve"/>
      <sheetName val="Param - Yield Vola"/>
      <sheetName val="Param - Credit Spreads"/>
      <sheetName val="Param - EQ"/>
      <sheetName val="Param - RE"/>
      <sheetName val="Param - FX"/>
      <sheetName val="Instructions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1">
          <cell r="D11" t="str">
            <v>EUR</v>
          </cell>
        </row>
        <row r="12">
          <cell r="D12">
            <v>1</v>
          </cell>
        </row>
        <row r="14">
          <cell r="E14" t="str">
            <v>31.12.2004</v>
          </cell>
        </row>
        <row r="17">
          <cell r="E17" t="str">
            <v>31.12.2004</v>
          </cell>
        </row>
        <row r="25">
          <cell r="D25" t="str">
            <v>Minimum Guaranteed</v>
          </cell>
        </row>
      </sheetData>
      <sheetData sheetId="7"/>
      <sheetData sheetId="8" refreshError="1">
        <row r="24">
          <cell r="G24">
            <v>0</v>
          </cell>
          <cell r="I24" t="e">
            <v>#DIV/0!</v>
          </cell>
        </row>
      </sheetData>
      <sheetData sheetId="9"/>
      <sheetData sheetId="10"/>
      <sheetData sheetId="11" refreshError="1">
        <row r="8">
          <cell r="G8" t="e">
            <v>#DIV/0!</v>
          </cell>
        </row>
      </sheetData>
      <sheetData sheetId="12" refreshError="1">
        <row r="8">
          <cell r="G8" t="e">
            <v>#DIV/0!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20">
          <cell r="H20">
            <v>2000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Wahl"/>
      <sheetName val="BA_Aktiva"/>
      <sheetName val="BA_Aktiva_F_EURO"/>
      <sheetName val="BA_KapAnl_Entw"/>
      <sheetName val="BA_KapAnl_Entw_F"/>
      <sheetName val="BP_Passiva"/>
      <sheetName val="BP_Passiva_F_EURO"/>
      <sheetName val="BP_Rst_Atom"/>
      <sheetName val="BP_Rst_RdV"/>
      <sheetName val="BP_Rst_Schwank"/>
      <sheetName val="G_GuV"/>
      <sheetName val="G_GuV_F_EURO"/>
      <sheetName val="Reserve"/>
      <sheetName val="BA_RAG"/>
      <sheetName val="BA_Sonst_Verm"/>
      <sheetName val="BA_Sonst"/>
      <sheetName val="BA_Sonst_P3"/>
      <sheetName val="BA_Sonst_P7"/>
      <sheetName val="BA_Zs_u_Miet"/>
      <sheetName val="BP_RAG"/>
      <sheetName val="BP_Eigenkap"/>
      <sheetName val="BP_Sonst_Rst"/>
      <sheetName val="BP_SoPo_§6b"/>
      <sheetName val="BP_SoPo_§52"/>
      <sheetName val="BP_andere Verb"/>
      <sheetName val="BP_and_Verb_P2d"/>
      <sheetName val="BP_and_Verb_P2L"/>
      <sheetName val="BP_Darlehen"/>
      <sheetName val="GA_KA_Verl_a_Abg"/>
      <sheetName val="GA_KA_AfA"/>
      <sheetName val="GA_KA_AfA_13a"/>
      <sheetName val="GA_KA_Aufw"/>
      <sheetName val="GA_So_Aufw"/>
      <sheetName val="GA_So_Aufw_Anl"/>
      <sheetName val="GA_Zins"/>
      <sheetName val="GA_So_vt_Aufw"/>
      <sheetName val="G_± übr_vt_Rst"/>
      <sheetName val="GE_Gew_a_Abg_KA"/>
      <sheetName val="GE_a_Zuschr"/>
      <sheetName val="GE_so_vt_Ertr"/>
      <sheetName val="GE_Kap_Anl"/>
      <sheetName val="GE_So_Ertr"/>
      <sheetName val="GE_Depot_Zs"/>
      <sheetName val="GE_a_and_KA"/>
      <sheetName val="G_Whrg_Einfl DM"/>
      <sheetName val="G_Whrg_Einfl EURO"/>
      <sheetName val="G_Whrg_Beiträge"/>
      <sheetName val="AW"/>
      <sheetName val="G_Dividende DM"/>
      <sheetName val="G_Dividende EURO"/>
      <sheetName val="Tabelle5"/>
      <sheetName val="Tabelle6"/>
      <sheetName val="Tabelle7"/>
      <sheetName val="Tabelle3"/>
      <sheetName val="Tabelle2"/>
      <sheetName val="Tabelle1"/>
      <sheetName val="Abstimmung IC-Daten"/>
      <sheetName val="IMG.Internal Data"/>
    </sheetNames>
    <sheetDataSet>
      <sheetData sheetId="0">
        <row r="6">
          <cell r="D6" t="str">
            <v>31.12.03</v>
          </cell>
          <cell r="E6" t="str">
            <v>31.12.02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5">
          <cell r="J95">
            <v>1240150912.8599987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gen"/>
    </sheetNames>
    <sheetDataSet>
      <sheetData sheetId="0" refreshError="1">
        <row r="21">
          <cell r="C21" t="str">
            <v>Jan</v>
          </cell>
          <cell r="D21" t="str">
            <v>Feb</v>
          </cell>
          <cell r="E21" t="str">
            <v>Mär</v>
          </cell>
          <cell r="F21" t="str">
            <v>Apr</v>
          </cell>
          <cell r="G21" t="str">
            <v>Mai</v>
          </cell>
          <cell r="H21" t="str">
            <v>Jun</v>
          </cell>
          <cell r="I21" t="str">
            <v>Jul</v>
          </cell>
          <cell r="J21" t="str">
            <v>Aug</v>
          </cell>
          <cell r="K21" t="str">
            <v>Sep</v>
          </cell>
          <cell r="L21" t="str">
            <v>Okt</v>
          </cell>
          <cell r="M21" t="str">
            <v>Nov</v>
          </cell>
          <cell r="N21" t="str">
            <v>Dez</v>
          </cell>
        </row>
        <row r="22">
          <cell r="C22">
            <v>5.83</v>
          </cell>
          <cell r="D22">
            <v>5.73</v>
          </cell>
          <cell r="E22">
            <v>5.59</v>
          </cell>
          <cell r="F22">
            <v>5.6</v>
          </cell>
          <cell r="G22">
            <v>5.67</v>
          </cell>
          <cell r="H22">
            <v>5.45</v>
          </cell>
          <cell r="I22">
            <v>5.47</v>
          </cell>
          <cell r="J22">
            <v>5.39</v>
          </cell>
          <cell r="K22">
            <v>5.18</v>
          </cell>
          <cell r="L22">
            <v>5.12</v>
          </cell>
          <cell r="M22">
            <v>5.18</v>
          </cell>
          <cell r="N22">
            <v>4.91</v>
          </cell>
        </row>
        <row r="23">
          <cell r="C23">
            <v>5.43</v>
          </cell>
          <cell r="D23">
            <v>5.3</v>
          </cell>
          <cell r="E23">
            <v>5.25</v>
          </cell>
          <cell r="F23">
            <v>5.17</v>
          </cell>
          <cell r="G23">
            <v>5.29</v>
          </cell>
          <cell r="H23">
            <v>5.18</v>
          </cell>
          <cell r="I23">
            <v>5.08</v>
          </cell>
          <cell r="J23">
            <v>4.93</v>
          </cell>
          <cell r="K23">
            <v>4.66</v>
          </cell>
          <cell r="L23">
            <v>4.4660000000000002</v>
          </cell>
          <cell r="M23">
            <v>4.53</v>
          </cell>
          <cell r="N23">
            <v>4.3689999999999998</v>
          </cell>
        </row>
        <row r="24">
          <cell r="C24">
            <v>4.9458566741682706</v>
          </cell>
          <cell r="D24">
            <v>4.737185042048826</v>
          </cell>
          <cell r="E24">
            <v>5.1572924187725642</v>
          </cell>
          <cell r="F24">
            <v>5.1183010237421049</v>
          </cell>
          <cell r="G24">
            <v>5.0987368421052635</v>
          </cell>
          <cell r="H24">
            <v>4.9387168520102653</v>
          </cell>
          <cell r="I24">
            <v>4.9784446477584634</v>
          </cell>
          <cell r="J24">
            <v>4.8509648600357345</v>
          </cell>
          <cell r="K24">
            <v>4.6187654320987654</v>
          </cell>
          <cell r="L24">
            <v>4.55</v>
          </cell>
          <cell r="M24">
            <v>4.5999999999999996</v>
          </cell>
          <cell r="N24">
            <v>4.16</v>
          </cell>
        </row>
        <row r="25">
          <cell r="C25">
            <v>4.96</v>
          </cell>
          <cell r="D25">
            <v>4.79</v>
          </cell>
          <cell r="E25">
            <v>5.07</v>
          </cell>
          <cell r="F25">
            <v>3.79</v>
          </cell>
          <cell r="G25">
            <v>4.92</v>
          </cell>
          <cell r="H25">
            <v>4.75</v>
          </cell>
          <cell r="I25">
            <v>4.92</v>
          </cell>
          <cell r="J25">
            <v>4.79</v>
          </cell>
          <cell r="K25">
            <v>4.49</v>
          </cell>
          <cell r="L25">
            <v>4.51</v>
          </cell>
          <cell r="N25">
            <v>4.04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P&amp;L"/>
      <sheetName val="Business Indicators"/>
      <sheetName val="Functional Analysis"/>
      <sheetName val="SCA"/>
      <sheetName val="Product Type"/>
      <sheetName val="BSC"/>
      <sheetName val="Balance Sheet"/>
      <sheetName val="Crosscheck"/>
    </sheetNames>
    <sheetDataSet>
      <sheetData sheetId="0">
        <row r="24">
          <cell r="V24">
            <v>1</v>
          </cell>
        </row>
        <row r="33">
          <cell r="M33" t="str">
            <v>EUR del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und Return"/>
      <sheetName val="Fund Return Charts"/>
      <sheetName val="Total Buffers"/>
      <sheetName val="Total Buffers Charts"/>
      <sheetName val="Distributable Earnings"/>
      <sheetName val="Distr Earnings Charts"/>
      <sheetName val="Neg Sh Transfers"/>
      <sheetName val="Neg Sh Transfers Charts"/>
      <sheetName val="Capital Injection - Total"/>
      <sheetName val="Capital Injection Charts"/>
      <sheetName val="Short Term"/>
      <sheetName val="Correlations"/>
      <sheetName val="IR Sensitivity"/>
      <sheetName val="Eq Sensitivity"/>
      <sheetName val="Balance Sheet"/>
      <sheetName val="Movement Analysis"/>
      <sheetName val="Eq Ratio"/>
      <sheetName val="MDur"/>
      <sheetName val="Title"/>
      <sheetName val="BalanceSheet"/>
      <sheetName val="SQ - EcV"/>
      <sheetName val="SQ - Fund Return"/>
      <sheetName val="SQ - Sh Losses"/>
      <sheetName val="Dur - EcV"/>
      <sheetName val="Dur - Fund Return"/>
      <sheetName val="Dur - Capital Injection"/>
      <sheetName val="Eq - EcV"/>
      <sheetName val="Eq - Fund Return"/>
      <sheetName val="Eq - Capital Injection"/>
      <sheetName val="Long Term Pr"/>
      <sheetName val="Short Term Pr"/>
      <sheetName val="Back up"/>
      <sheetName val="ALM Actions"/>
      <sheetName val="Total Buffer"/>
    </sheetNames>
    <sheetDataSet>
      <sheetData sheetId="0" refreshError="1">
        <row r="5">
          <cell r="F5" t="str">
            <v>ALM Excel_Template.xls</v>
          </cell>
        </row>
        <row r="6">
          <cell r="F6" t="str">
            <v>C:\Alim\moses\results\output_batch\ALIM_V3.54_ALM~MAIN1~</v>
          </cell>
          <cell r="Q6">
            <v>0</v>
          </cell>
        </row>
        <row r="7">
          <cell r="Q7">
            <v>40</v>
          </cell>
          <cell r="AH7">
            <v>3</v>
          </cell>
          <cell r="AI7" t="str">
            <v>Equity</v>
          </cell>
        </row>
        <row r="8">
          <cell r="F8" t="str">
            <v>C:\Alim\moses\results\output_batch\ALIM_V3.54_ALM~MAIN1~rep_alm_ext.dbf</v>
          </cell>
          <cell r="Q8">
            <v>1</v>
          </cell>
        </row>
        <row r="9">
          <cell r="Q9">
            <v>500</v>
          </cell>
        </row>
        <row r="11">
          <cell r="Q11">
            <v>38352</v>
          </cell>
        </row>
        <row r="13">
          <cell r="F13">
            <v>0</v>
          </cell>
        </row>
        <row r="14">
          <cell r="F14">
            <v>0</v>
          </cell>
          <cell r="AL14" t="str">
            <v>Fund Return</v>
          </cell>
          <cell r="AM14" t="str">
            <v>fund_return</v>
          </cell>
          <cell r="AN14" t="b">
            <v>1</v>
          </cell>
          <cell r="AR14" t="str">
            <v>BE|</v>
          </cell>
        </row>
        <row r="15">
          <cell r="AL15" t="str">
            <v>Total Buffers</v>
          </cell>
          <cell r="AM15" t="str">
            <v>total_buffers</v>
          </cell>
          <cell r="AN15" t="b">
            <v>1</v>
          </cell>
          <cell r="AR15" t="str">
            <v>ORIG_INT_UP_100|</v>
          </cell>
        </row>
        <row r="16">
          <cell r="AL16" t="str">
            <v>Capital Injection - Total</v>
          </cell>
          <cell r="AM16" t="str">
            <v>capital_injection_total</v>
          </cell>
          <cell r="AN16" t="b">
            <v>1</v>
          </cell>
          <cell r="AR16" t="str">
            <v>ORIG_INT_DWN_100|</v>
          </cell>
        </row>
        <row r="17">
          <cell r="AL17" t="str">
            <v>Capital Injection - Bonds</v>
          </cell>
          <cell r="AM17" t="str">
            <v>capital_injection_bonds</v>
          </cell>
          <cell r="AN17" t="b">
            <v>0</v>
          </cell>
          <cell r="AR17" t="str">
            <v>ORIG_EQ_UP_10|</v>
          </cell>
        </row>
        <row r="18">
          <cell r="D18" t="str">
            <v>Scale Factor</v>
          </cell>
          <cell r="E18" t="str">
            <v>Initial Value</v>
          </cell>
          <cell r="AL18" t="str">
            <v>Capital Injection - Min Guar</v>
          </cell>
          <cell r="AM18" t="str">
            <v>capital_injection_minguar</v>
          </cell>
          <cell r="AN18" t="b">
            <v>0</v>
          </cell>
          <cell r="AR18" t="str">
            <v>ORIG_EQ_DWN_10|</v>
          </cell>
        </row>
        <row r="19">
          <cell r="B19" t="str">
            <v>ret_cgl_t</v>
          </cell>
          <cell r="C19" t="str">
            <v>rep_alm_ext.dbf</v>
          </cell>
          <cell r="D19">
            <v>1</v>
          </cell>
          <cell r="E19">
            <v>4.2500000000000003E-2</v>
          </cell>
          <cell r="G19" t="str">
            <v>mv_ac</v>
          </cell>
          <cell r="H19" t="str">
            <v>rep_alm_ext.dbf</v>
          </cell>
          <cell r="I19">
            <v>1000</v>
          </cell>
          <cell r="L19" t="str">
            <v>mv_eq_ac</v>
          </cell>
          <cell r="M19" t="str">
            <v>rep_alm_ext.dbf</v>
          </cell>
          <cell r="N19">
            <v>1000</v>
          </cell>
          <cell r="Q19" t="str">
            <v>sh_trfer</v>
          </cell>
          <cell r="R19" t="str">
            <v>rep_alm_ext.dbf</v>
          </cell>
          <cell r="S19">
            <v>1000</v>
          </cell>
          <cell r="T19">
            <v>3000</v>
          </cell>
          <cell r="AL19" t="str">
            <v>Distributable Earnings</v>
          </cell>
          <cell r="AM19" t="str">
            <v>distributable_earnings</v>
          </cell>
          <cell r="AN19" t="b">
            <v>1</v>
          </cell>
          <cell r="AR19" t="str">
            <v>BE_INC_DUR|</v>
          </cell>
        </row>
        <row r="20">
          <cell r="B20" t="str">
            <v>spot_r10yr</v>
          </cell>
          <cell r="C20" t="str">
            <v>rep_alm_ext.dbf</v>
          </cell>
          <cell r="D20">
            <v>1</v>
          </cell>
          <cell r="G20" t="str">
            <v>bv_liabs</v>
          </cell>
          <cell r="H20" t="str">
            <v>rep_alm_ext.dbf</v>
          </cell>
          <cell r="I20">
            <v>1000</v>
          </cell>
          <cell r="L20" t="str">
            <v>bv_eq_ac</v>
          </cell>
          <cell r="M20" t="str">
            <v>rep_alm_ext.dbf</v>
          </cell>
          <cell r="N20">
            <v>1000</v>
          </cell>
          <cell r="Q20" t="str">
            <v>de_sh_par</v>
          </cell>
          <cell r="R20" t="str">
            <v>Excel</v>
          </cell>
          <cell r="S20">
            <v>1</v>
          </cell>
          <cell r="AR20" t="str">
            <v>INC_DUR_INT_UP_100|</v>
          </cell>
        </row>
        <row r="21">
          <cell r="B21" t="str">
            <v>mg_sh_par</v>
          </cell>
          <cell r="C21" t="str">
            <v>Excel</v>
          </cell>
          <cell r="D21">
            <v>1</v>
          </cell>
          <cell r="G21" t="str">
            <v>tb_sh_par</v>
          </cell>
          <cell r="H21" t="str">
            <v>Excel</v>
          </cell>
          <cell r="I21">
            <v>1</v>
          </cell>
          <cell r="L21" t="str">
            <v>ret_uar_ph</v>
          </cell>
          <cell r="M21" t="str">
            <v>rep_alm_ext.dbf</v>
          </cell>
          <cell r="N21">
            <v>1</v>
          </cell>
          <cell r="O21">
            <v>4.2500000000000003E-2</v>
          </cell>
          <cell r="AR21" t="str">
            <v>INC_DUR_INT_DWN_100|</v>
          </cell>
        </row>
        <row r="22">
          <cell r="L22" t="str">
            <v>mg_sh_par</v>
          </cell>
          <cell r="M22" t="str">
            <v>Excel</v>
          </cell>
          <cell r="N22">
            <v>1</v>
          </cell>
          <cell r="AR22" t="str">
            <v>BE_INC_EQ|</v>
          </cell>
        </row>
        <row r="23">
          <cell r="L23" t="str">
            <v>res_boy</v>
          </cell>
          <cell r="M23" t="str">
            <v>rep_alm_ext.dbf</v>
          </cell>
          <cell r="N23">
            <v>1000</v>
          </cell>
          <cell r="AR23" t="str">
            <v>BE_INC_EQ_EQ_UP_10|</v>
          </cell>
        </row>
        <row r="24">
          <cell r="L24" t="str">
            <v>de_sh_par</v>
          </cell>
          <cell r="M24" t="str">
            <v>Excel</v>
          </cell>
          <cell r="N24">
            <v>1</v>
          </cell>
          <cell r="AR24" t="str">
            <v>BE_INC_EQ_EQ_DWN_10|</v>
          </cell>
        </row>
        <row r="25">
          <cell r="AR25" t="str">
            <v>BE_PRE_PERIOD|</v>
          </cell>
        </row>
        <row r="26">
          <cell r="AR26" t="str">
            <v>BE_PRE_PERIOD_CUR_IR|</v>
          </cell>
        </row>
        <row r="27">
          <cell r="AR27" t="str">
            <v>BE_PRE_PERIOD_CUR_IR_EQ|</v>
          </cell>
        </row>
        <row r="28">
          <cell r="AR28" t="str">
            <v>BE_PRE_PERIOD_CUR_IR_EQ_STRAT|</v>
          </cell>
        </row>
        <row r="29">
          <cell r="AR29" t="str">
            <v>BE_ORIG_WOUT_NEW_BUS|</v>
          </cell>
        </row>
        <row r="30">
          <cell r="AR30" t="str">
            <v>ORIG_COND_EXPECT|</v>
          </cell>
        </row>
        <row r="31">
          <cell r="AR31" t="str">
            <v>INC_DUR_ORIG_COND_EXPECT|</v>
          </cell>
        </row>
        <row r="32">
          <cell r="AR32" t="str">
            <v>INC_EQ_ORIG_COND_EXPECT|</v>
          </cell>
        </row>
        <row r="33">
          <cell r="AR33" t="str">
            <v>INC_DUR_INT_WC_UP|</v>
          </cell>
        </row>
        <row r="34">
          <cell r="AR34" t="str">
            <v>INC_DUR_INT_WC_DWN|</v>
          </cell>
        </row>
        <row r="35">
          <cell r="AR35" t="str">
            <v>INC_EQ_INT_WC_DWN|</v>
          </cell>
        </row>
        <row r="36">
          <cell r="AR36" t="str">
            <v>INC_EQ_INT_WC_UP|</v>
          </cell>
        </row>
        <row r="37">
          <cell r="AR37" t="str">
            <v>INC_EQ_EQRE_WC_DWN|</v>
          </cell>
        </row>
        <row r="38">
          <cell r="AR38" t="str">
            <v>INC_DUR_EQRE_WC_DWN|</v>
          </cell>
        </row>
      </sheetData>
      <sheetData sheetId="1" refreshError="1">
        <row r="5">
          <cell r="C5">
            <v>4.2500000000000003E-2</v>
          </cell>
          <cell r="D5">
            <v>4.2555574651193334E-2</v>
          </cell>
          <cell r="E5">
            <v>4.1119980725825143E-2</v>
          </cell>
          <cell r="F5">
            <v>4.1285939771254138E-2</v>
          </cell>
          <cell r="G5">
            <v>4.1503455789653428E-2</v>
          </cell>
          <cell r="H5">
            <v>4.322127348426516E-2</v>
          </cell>
          <cell r="I5">
            <v>4.257951911453961E-2</v>
          </cell>
          <cell r="J5">
            <v>4.3749431199718303E-2</v>
          </cell>
          <cell r="K5">
            <v>4.3368371458211201E-2</v>
          </cell>
          <cell r="L5">
            <v>4.4144118939919333E-2</v>
          </cell>
          <cell r="M5">
            <v>4.2637701835661776E-2</v>
          </cell>
          <cell r="N5">
            <v>4.3623880918209734E-2</v>
          </cell>
          <cell r="O5">
            <v>4.4215000224789608E-2</v>
          </cell>
          <cell r="P5">
            <v>4.3505830854754804E-2</v>
          </cell>
          <cell r="Q5">
            <v>4.5302074868147156E-2</v>
          </cell>
          <cell r="R5">
            <v>4.6448079213556086E-2</v>
          </cell>
          <cell r="S5">
            <v>4.5546990242555555E-2</v>
          </cell>
          <cell r="T5">
            <v>4.6854113740009383E-2</v>
          </cell>
          <cell r="U5">
            <v>4.8432274795026847E-2</v>
          </cell>
          <cell r="V5">
            <v>4.8262838036938233E-2</v>
          </cell>
          <cell r="W5">
            <v>5.9211219059927926E-2</v>
          </cell>
          <cell r="X5">
            <v>5.1212070469058679E-2</v>
          </cell>
          <cell r="Y5">
            <v>5.5262977393276499E-2</v>
          </cell>
          <cell r="Z5">
            <v>4.7631956388049346E-2</v>
          </cell>
          <cell r="AA5">
            <v>5.1216709412505834E-2</v>
          </cell>
          <cell r="AB5">
            <v>4.6635197702191142E-2</v>
          </cell>
          <cell r="AC5">
            <v>6.0065689046796725E-2</v>
          </cell>
          <cell r="AD5">
            <v>5.5208015143460021E-2</v>
          </cell>
          <cell r="AE5">
            <v>5.4491182641250926E-2</v>
          </cell>
          <cell r="AF5">
            <v>4.6987899303317641E-2</v>
          </cell>
          <cell r="AG5">
            <v>5.5436038819461353E-2</v>
          </cell>
          <cell r="AH5">
            <v>5.2178523853654457E-2</v>
          </cell>
          <cell r="AI5">
            <v>5.2759740467642896E-2</v>
          </cell>
          <cell r="AJ5">
            <v>4.9855357776464215E-2</v>
          </cell>
          <cell r="AK5">
            <v>4.9796077019771956E-2</v>
          </cell>
          <cell r="AL5">
            <v>4.0385235630592001E-2</v>
          </cell>
          <cell r="AM5">
            <v>4.8292275743220231E-2</v>
          </cell>
          <cell r="AN5">
            <v>4.5959468501216294E-2</v>
          </cell>
          <cell r="AO5">
            <v>4.6622216469814556E-2</v>
          </cell>
          <cell r="AP5">
            <v>4.1355692496896079E-2</v>
          </cell>
          <cell r="AQ5">
            <v>4.7639813966829758E-2</v>
          </cell>
        </row>
        <row r="6">
          <cell r="C6">
            <v>4.2500000000000003E-2</v>
          </cell>
          <cell r="D6">
            <v>4.553862179589338E-2</v>
          </cell>
          <cell r="E6">
            <v>5.6383073940640141E-2</v>
          </cell>
          <cell r="F6">
            <v>6.3915328495099205E-2</v>
          </cell>
          <cell r="G6">
            <v>6.5061940187579187E-2</v>
          </cell>
          <cell r="H6">
            <v>7.6468961877123418E-2</v>
          </cell>
          <cell r="I6">
            <v>7.6239821371419325E-2</v>
          </cell>
          <cell r="J6">
            <v>8.6204215635066334E-2</v>
          </cell>
          <cell r="K6">
            <v>8.5277981654695925E-2</v>
          </cell>
          <cell r="L6">
            <v>0.10608781677148238</v>
          </cell>
          <cell r="M6">
            <v>0.10075380872583256</v>
          </cell>
          <cell r="N6">
            <v>0.1008318110533119</v>
          </cell>
          <cell r="O6">
            <v>9.8953017817392019E-2</v>
          </cell>
          <cell r="P6">
            <v>0.10889262134398253</v>
          </cell>
          <cell r="Q6">
            <v>0.12623744644725304</v>
          </cell>
          <cell r="R6">
            <v>0.12681543974107651</v>
          </cell>
          <cell r="S6">
            <v>0.11907213521453441</v>
          </cell>
          <cell r="T6">
            <v>0.12659250276241135</v>
          </cell>
          <cell r="U6">
            <v>0.11805518186700517</v>
          </cell>
          <cell r="V6">
            <v>0.13871256334334756</v>
          </cell>
          <cell r="W6">
            <v>0.14636434803911247</v>
          </cell>
          <cell r="X6">
            <v>0.14942272290820094</v>
          </cell>
          <cell r="Y6">
            <v>0.15650398776609092</v>
          </cell>
          <cell r="Z6">
            <v>0.14501881148895307</v>
          </cell>
          <cell r="AA6">
            <v>0.16099272673964413</v>
          </cell>
          <cell r="AB6">
            <v>0.17353052280529221</v>
          </cell>
          <cell r="AC6">
            <v>0.17889446813288501</v>
          </cell>
          <cell r="AD6">
            <v>0.19690085216385803</v>
          </cell>
          <cell r="AE6">
            <v>0.18877365602459073</v>
          </cell>
          <cell r="AF6">
            <v>0.22504229112174906</v>
          </cell>
          <cell r="AG6">
            <v>0.20459511617088752</v>
          </cell>
          <cell r="AH6">
            <v>0.17482079893371943</v>
          </cell>
          <cell r="AI6">
            <v>0.20397099527678872</v>
          </cell>
          <cell r="AJ6">
            <v>0.21630173195954078</v>
          </cell>
          <cell r="AK6">
            <v>0.18259919961166654</v>
          </cell>
          <cell r="AL6">
            <v>0.18546375102161131</v>
          </cell>
          <cell r="AM6">
            <v>0.19515185801672069</v>
          </cell>
          <cell r="AN6">
            <v>0.17525095079509548</v>
          </cell>
          <cell r="AO6">
            <v>0.18365566974446404</v>
          </cell>
          <cell r="AP6">
            <v>0.1777184121772255</v>
          </cell>
          <cell r="AQ6">
            <v>0.17916743060175472</v>
          </cell>
        </row>
        <row r="7">
          <cell r="C7">
            <v>4.2500000000000003E-2</v>
          </cell>
          <cell r="D7">
            <v>4.4684392399075804E-2</v>
          </cell>
          <cell r="E7">
            <v>5.1088395732784356E-2</v>
          </cell>
          <cell r="F7">
            <v>5.3579365195791803E-2</v>
          </cell>
          <cell r="G7">
            <v>5.6371017327779702E-2</v>
          </cell>
          <cell r="H7">
            <v>6.269867063718508E-2</v>
          </cell>
          <cell r="I7">
            <v>6.594185099089582E-2</v>
          </cell>
          <cell r="J7">
            <v>6.877866064739363E-2</v>
          </cell>
          <cell r="K7">
            <v>7.1356860288114748E-2</v>
          </cell>
          <cell r="L7">
            <v>7.4090627653516622E-2</v>
          </cell>
          <cell r="M7">
            <v>8.0431471148889738E-2</v>
          </cell>
          <cell r="N7">
            <v>8.2157981501936483E-2</v>
          </cell>
          <cell r="O7">
            <v>8.2661295791440978E-2</v>
          </cell>
          <cell r="P7">
            <v>8.696868449298846E-2</v>
          </cell>
          <cell r="Q7">
            <v>9.0631935235497382E-2</v>
          </cell>
          <cell r="R7">
            <v>9.5167030612041376E-2</v>
          </cell>
          <cell r="S7">
            <v>9.5491548561492334E-2</v>
          </cell>
          <cell r="T7">
            <v>9.2693451894430873E-2</v>
          </cell>
          <cell r="U7">
            <v>9.6658383474376192E-2</v>
          </cell>
          <cell r="V7">
            <v>0.10776864760696545</v>
          </cell>
          <cell r="W7">
            <v>0.11018271112002226</v>
          </cell>
          <cell r="X7">
            <v>0.10232960617321374</v>
          </cell>
          <cell r="Y7">
            <v>0.11445525732016584</v>
          </cell>
          <cell r="Z7">
            <v>9.7817904960949165E-2</v>
          </cell>
          <cell r="AA7">
            <v>0.10653631738711286</v>
          </cell>
          <cell r="AB7">
            <v>0.11629959255769165</v>
          </cell>
          <cell r="AC7">
            <v>0.13210931341406618</v>
          </cell>
          <cell r="AD7">
            <v>0.12852021824450482</v>
          </cell>
          <cell r="AE7">
            <v>0.13243770278525954</v>
          </cell>
          <cell r="AF7">
            <v>0.13279005452896089</v>
          </cell>
          <cell r="AG7">
            <v>0.13342428733234651</v>
          </cell>
          <cell r="AH7">
            <v>0.13007571028049214</v>
          </cell>
          <cell r="AI7">
            <v>0.12723829127931807</v>
          </cell>
          <cell r="AJ7">
            <v>0.12736598038889743</v>
          </cell>
          <cell r="AK7">
            <v>0.11372114634383351</v>
          </cell>
          <cell r="AL7">
            <v>0.10939881715743555</v>
          </cell>
          <cell r="AM7">
            <v>0.11841664615851465</v>
          </cell>
          <cell r="AN7">
            <v>0.12075450624709769</v>
          </cell>
          <cell r="AO7">
            <v>0.10654542630963236</v>
          </cell>
          <cell r="AP7">
            <v>0.11134702737115292</v>
          </cell>
          <cell r="AQ7">
            <v>0.11645332509094489</v>
          </cell>
        </row>
        <row r="8">
          <cell r="C8">
            <v>4.2500000000000003E-2</v>
          </cell>
          <cell r="D8">
            <v>4.3315610652788397E-2</v>
          </cell>
          <cell r="E8">
            <v>4.2410979446263389E-2</v>
          </cell>
          <cell r="F8">
            <v>4.4476473022028784E-2</v>
          </cell>
          <cell r="G8">
            <v>4.6553503780059402E-2</v>
          </cell>
          <cell r="H8">
            <v>5.0223463613631121E-2</v>
          </cell>
          <cell r="I8">
            <v>4.9915371766311029E-2</v>
          </cell>
          <cell r="J8">
            <v>5.0997339002016431E-2</v>
          </cell>
          <cell r="K8">
            <v>5.2801259355401864E-2</v>
          </cell>
          <cell r="L8">
            <v>5.3748074753541548E-2</v>
          </cell>
          <cell r="M8">
            <v>5.3531794103119985E-2</v>
          </cell>
          <cell r="N8">
            <v>5.5400958835141942E-2</v>
          </cell>
          <cell r="O8">
            <v>5.8703150637144305E-2</v>
          </cell>
          <cell r="P8">
            <v>5.5817537178460094E-2</v>
          </cell>
          <cell r="Q8">
            <v>5.9135412962712887E-2</v>
          </cell>
          <cell r="R8">
            <v>6.0378726817203035E-2</v>
          </cell>
          <cell r="S8">
            <v>6.2167650040277869E-2</v>
          </cell>
          <cell r="T8">
            <v>6.0959226652251813E-2</v>
          </cell>
          <cell r="U8">
            <v>6.6556388307773343E-2</v>
          </cell>
          <cell r="V8">
            <v>6.9654894821671282E-2</v>
          </cell>
          <cell r="W8">
            <v>7.613342752268637E-2</v>
          </cell>
          <cell r="X8">
            <v>6.7017653553612153E-2</v>
          </cell>
          <cell r="Y8">
            <v>7.5087529053060847E-2</v>
          </cell>
          <cell r="Z8">
            <v>6.9309248592165307E-2</v>
          </cell>
          <cell r="AA8">
            <v>7.0645341898993047E-2</v>
          </cell>
          <cell r="AB8">
            <v>7.1544971251137401E-2</v>
          </cell>
          <cell r="AC8">
            <v>8.4436711791727473E-2</v>
          </cell>
          <cell r="AD8">
            <v>7.7619418782236105E-2</v>
          </cell>
          <cell r="AE8">
            <v>8.1353746393975329E-2</v>
          </cell>
          <cell r="AF8">
            <v>6.9787389460427285E-2</v>
          </cell>
          <cell r="AG8">
            <v>8.2297647054303313E-2</v>
          </cell>
          <cell r="AH8">
            <v>7.818776141384895E-2</v>
          </cell>
          <cell r="AI8">
            <v>7.6775928346509828E-2</v>
          </cell>
          <cell r="AJ8">
            <v>7.4293075635489869E-2</v>
          </cell>
          <cell r="AK8">
            <v>7.1445468809506765E-2</v>
          </cell>
          <cell r="AL8">
            <v>5.8543784314203477E-2</v>
          </cell>
          <cell r="AM8">
            <v>7.2836056312449937E-2</v>
          </cell>
          <cell r="AN8">
            <v>6.7504158239411666E-2</v>
          </cell>
          <cell r="AO8">
            <v>6.9139140096592888E-2</v>
          </cell>
          <cell r="AP8">
            <v>6.2382972187616993E-2</v>
          </cell>
          <cell r="AQ8">
            <v>6.8825518062874777E-2</v>
          </cell>
        </row>
        <row r="9">
          <cell r="C9">
            <v>4.2500000000000003E-2</v>
          </cell>
          <cell r="D9">
            <v>4.1907382750806688E-2</v>
          </cell>
          <cell r="E9">
            <v>4.0131234181326192E-2</v>
          </cell>
          <cell r="F9">
            <v>3.9556924132171711E-2</v>
          </cell>
          <cell r="G9">
            <v>3.8910249419963606E-2</v>
          </cell>
          <cell r="H9">
            <v>3.9109299690511606E-2</v>
          </cell>
          <cell r="I9">
            <v>3.8258648602629459E-2</v>
          </cell>
          <cell r="J9">
            <v>3.7631161959070521E-2</v>
          </cell>
          <cell r="K9">
            <v>3.7571807179060737E-2</v>
          </cell>
          <cell r="L9">
            <v>3.7626827797168874E-2</v>
          </cell>
          <cell r="M9">
            <v>3.6818730335728057E-2</v>
          </cell>
          <cell r="N9">
            <v>3.6826351603812146E-2</v>
          </cell>
          <cell r="O9">
            <v>3.6829107950686585E-2</v>
          </cell>
          <cell r="P9">
            <v>3.6827246952719175E-2</v>
          </cell>
          <cell r="Q9">
            <v>3.6834173673916601E-2</v>
          </cell>
          <cell r="R9">
            <v>3.6844493906414463E-2</v>
          </cell>
          <cell r="S9">
            <v>3.6832917400161237E-2</v>
          </cell>
          <cell r="T9">
            <v>3.6841082089195308E-2</v>
          </cell>
          <cell r="U9">
            <v>3.6842439270804245E-2</v>
          </cell>
          <cell r="V9">
            <v>3.6848424535104195E-2</v>
          </cell>
          <cell r="W9">
            <v>3.903755414763109E-2</v>
          </cell>
          <cell r="X9">
            <v>3.685992678596086E-2</v>
          </cell>
          <cell r="Y9">
            <v>3.7548311905136585E-2</v>
          </cell>
          <cell r="Z9">
            <v>3.6825101783784918E-2</v>
          </cell>
          <cell r="AA9">
            <v>3.6851844932530728E-2</v>
          </cell>
          <cell r="AB9">
            <v>3.6823464873090656E-2</v>
          </cell>
          <cell r="AC9">
            <v>3.7107968014139826E-2</v>
          </cell>
          <cell r="AD9">
            <v>3.6868779975172183E-2</v>
          </cell>
          <cell r="AE9">
            <v>3.6857332803919465E-2</v>
          </cell>
          <cell r="AF9">
            <v>3.6822788158238556E-2</v>
          </cell>
          <cell r="AG9">
            <v>3.6866950935404194E-2</v>
          </cell>
          <cell r="AH9">
            <v>3.6856443679422222E-2</v>
          </cell>
          <cell r="AI9">
            <v>3.6878923152055633E-2</v>
          </cell>
          <cell r="AJ9">
            <v>3.6849025550478122E-2</v>
          </cell>
          <cell r="AK9">
            <v>3.6825597006609173E-2</v>
          </cell>
          <cell r="AL9">
            <v>3.6797640177254412E-2</v>
          </cell>
          <cell r="AM9">
            <v>3.6819043489042413E-2</v>
          </cell>
          <cell r="AN9">
            <v>3.6830009874730819E-2</v>
          </cell>
          <cell r="AO9">
            <v>3.6822235276506909E-2</v>
          </cell>
          <cell r="AP9">
            <v>3.6810216642988051E-2</v>
          </cell>
          <cell r="AQ9">
            <v>3.6826501403485437E-2</v>
          </cell>
        </row>
        <row r="10">
          <cell r="C10">
            <v>4.2500000000000003E-2</v>
          </cell>
          <cell r="D10">
            <v>4.1419915052275984E-2</v>
          </cell>
          <cell r="E10">
            <v>3.8930259060395017E-2</v>
          </cell>
          <cell r="F10">
            <v>3.7833449072705583E-2</v>
          </cell>
          <cell r="G10">
            <v>3.6779239948460447E-2</v>
          </cell>
          <cell r="H10">
            <v>3.6783363243868855E-2</v>
          </cell>
          <cell r="I10">
            <v>3.6779081352555004E-2</v>
          </cell>
          <cell r="J10">
            <v>3.6781544212125421E-2</v>
          </cell>
          <cell r="K10">
            <v>3.6780471385897504E-2</v>
          </cell>
          <cell r="L10">
            <v>3.6778416856764889E-2</v>
          </cell>
          <cell r="M10">
            <v>3.6780785482291078E-2</v>
          </cell>
          <cell r="N10">
            <v>3.6783457997378526E-2</v>
          </cell>
          <cell r="O10">
            <v>3.6775290015467449E-2</v>
          </cell>
          <cell r="P10">
            <v>3.6779703078065509E-2</v>
          </cell>
          <cell r="Q10">
            <v>3.677907257753104E-2</v>
          </cell>
          <cell r="R10">
            <v>3.6771993480066989E-2</v>
          </cell>
          <cell r="S10">
            <v>2.9304958619516187E-2</v>
          </cell>
          <cell r="T10">
            <v>2.0652203737281494E-2</v>
          </cell>
          <cell r="U10">
            <v>2.091309925914726E-2</v>
          </cell>
          <cell r="V10">
            <v>1.3047200656566452E-2</v>
          </cell>
          <cell r="W10">
            <v>4.4784952487311354E-3</v>
          </cell>
          <cell r="X10">
            <v>1.3589686849756607E-2</v>
          </cell>
          <cell r="Y10">
            <v>1.3218788928654888E-2</v>
          </cell>
          <cell r="Z10">
            <v>9.9721820378367871E-3</v>
          </cell>
          <cell r="AA10">
            <v>7.4606365810604147E-3</v>
          </cell>
          <cell r="AB10">
            <v>5.4032516843082763E-3</v>
          </cell>
          <cell r="AC10">
            <v>4.0356449498935316E-3</v>
          </cell>
          <cell r="AD10">
            <v>3.2705604883930869E-3</v>
          </cell>
          <cell r="AE10">
            <v>2.1147427891383486E-3</v>
          </cell>
          <cell r="AF10">
            <v>2.1146308059399174E-3</v>
          </cell>
          <cell r="AG10">
            <v>6.526666360646752E-4</v>
          </cell>
          <cell r="AH10">
            <v>4.0960121924153812E-4</v>
          </cell>
          <cell r="AI10">
            <v>-3.8230250297057703E-4</v>
          </cell>
          <cell r="AJ10">
            <v>-4.2842222027096311E-3</v>
          </cell>
          <cell r="AK10">
            <v>1.2838827464566704E-3</v>
          </cell>
          <cell r="AL10">
            <v>2.3906420131301152E-3</v>
          </cell>
          <cell r="AM10">
            <v>-2.2421298420659368E-3</v>
          </cell>
          <cell r="AN10">
            <v>1.0063030728817493E-4</v>
          </cell>
          <cell r="AO10">
            <v>-2.1906705610719663E-3</v>
          </cell>
          <cell r="AP10">
            <v>4.2115532417500044E-3</v>
          </cell>
          <cell r="AQ10">
            <v>-7.5536451980545687E-3</v>
          </cell>
        </row>
        <row r="11">
          <cell r="C11">
            <v>4.2500000000000003E-2</v>
          </cell>
          <cell r="D11">
            <v>4.1069155805711535E-2</v>
          </cell>
          <cell r="E11">
            <v>3.7945903480838525E-2</v>
          </cell>
          <cell r="F11">
            <v>3.6773996629525088E-2</v>
          </cell>
          <cell r="G11">
            <v>3.6773646688509812E-2</v>
          </cell>
          <cell r="H11">
            <v>3.6770770442983186E-2</v>
          </cell>
          <cell r="I11">
            <v>3.6766314068218592E-2</v>
          </cell>
          <cell r="J11">
            <v>3.6768292816477019E-2</v>
          </cell>
          <cell r="K11">
            <v>3.6766713393478451E-2</v>
          </cell>
          <cell r="L11">
            <v>3.6356551618193386E-2</v>
          </cell>
          <cell r="M11">
            <v>3.5536445285738474E-2</v>
          </cell>
          <cell r="N11">
            <v>1.635404491210303E-2</v>
          </cell>
          <cell r="O11">
            <v>1.6477479829727353E-2</v>
          </cell>
          <cell r="P11">
            <v>1.58837391819284E-2</v>
          </cell>
          <cell r="Q11">
            <v>1.2416931465944255E-2</v>
          </cell>
          <cell r="R11">
            <v>4.5125569328518782E-3</v>
          </cell>
          <cell r="S11">
            <v>1.8280941646684446E-3</v>
          </cell>
          <cell r="T11">
            <v>2.7860416820458178E-3</v>
          </cell>
          <cell r="U11">
            <v>1.8036037898901437E-3</v>
          </cell>
          <cell r="V11">
            <v>-5.638961135442256E-3</v>
          </cell>
          <cell r="W11">
            <v>-2.5383937726041667E-2</v>
          </cell>
          <cell r="X11">
            <v>-9.8396023162065499E-3</v>
          </cell>
          <cell r="Y11">
            <v>-5.8230773033682475E-3</v>
          </cell>
          <cell r="Z11">
            <v>-3.4015814994049244E-3</v>
          </cell>
          <cell r="AA11">
            <v>-5.6133425260156689E-3</v>
          </cell>
          <cell r="AB11">
            <v>-4.5210009678595879E-4</v>
          </cell>
          <cell r="AC11">
            <v>-1.6809781323657701E-2</v>
          </cell>
          <cell r="AD11">
            <v>-9.3796246639004741E-3</v>
          </cell>
          <cell r="AE11">
            <v>-1.1298534596774419E-2</v>
          </cell>
          <cell r="AF11">
            <v>-5.9018208381089142E-3</v>
          </cell>
          <cell r="AG11">
            <v>-2.210752101761267E-2</v>
          </cell>
          <cell r="AH11">
            <v>-1.9021085317266633E-2</v>
          </cell>
          <cell r="AI11">
            <v>-2.5614421305719965E-2</v>
          </cell>
          <cell r="AJ11">
            <v>-1.9913986552747565E-2</v>
          </cell>
          <cell r="AK11">
            <v>-9.2074142159818857E-3</v>
          </cell>
          <cell r="AL11">
            <v>-3.2131508707440668E-3</v>
          </cell>
          <cell r="AM11">
            <v>-2.2870877547565716E-2</v>
          </cell>
          <cell r="AN11">
            <v>-2.0407878211960079E-2</v>
          </cell>
          <cell r="AO11">
            <v>-2.889057653414269E-2</v>
          </cell>
          <cell r="AP11">
            <v>-1.25460836785007E-2</v>
          </cell>
          <cell r="AQ11">
            <v>-2.8998413522557068E-2</v>
          </cell>
        </row>
        <row r="14">
          <cell r="C14">
            <v>500</v>
          </cell>
          <cell r="D14">
            <v>0</v>
          </cell>
          <cell r="E14">
            <v>7</v>
          </cell>
          <cell r="F14">
            <v>42</v>
          </cell>
          <cell r="G14">
            <v>88</v>
          </cell>
          <cell r="H14">
            <v>90</v>
          </cell>
          <cell r="I14">
            <v>124</v>
          </cell>
          <cell r="J14">
            <v>137</v>
          </cell>
          <cell r="K14">
            <v>141</v>
          </cell>
          <cell r="L14">
            <v>137</v>
          </cell>
          <cell r="M14">
            <v>159</v>
          </cell>
          <cell r="N14">
            <v>156</v>
          </cell>
          <cell r="O14">
            <v>154</v>
          </cell>
          <cell r="P14">
            <v>165</v>
          </cell>
          <cell r="Q14">
            <v>154</v>
          </cell>
          <cell r="R14">
            <v>151</v>
          </cell>
          <cell r="S14">
            <v>170</v>
          </cell>
          <cell r="T14">
            <v>152</v>
          </cell>
          <cell r="U14">
            <v>158</v>
          </cell>
          <cell r="V14">
            <v>154</v>
          </cell>
          <cell r="W14">
            <v>122</v>
          </cell>
          <cell r="X14">
            <v>148</v>
          </cell>
          <cell r="Y14">
            <v>130</v>
          </cell>
          <cell r="Z14">
            <v>188</v>
          </cell>
          <cell r="AA14">
            <v>158</v>
          </cell>
          <cell r="AB14">
            <v>191</v>
          </cell>
          <cell r="AC14">
            <v>134</v>
          </cell>
          <cell r="AD14">
            <v>150</v>
          </cell>
          <cell r="AE14">
            <v>157</v>
          </cell>
          <cell r="AF14">
            <v>199</v>
          </cell>
          <cell r="AG14">
            <v>164</v>
          </cell>
          <cell r="AH14">
            <v>171</v>
          </cell>
          <cell r="AI14">
            <v>159</v>
          </cell>
          <cell r="AJ14">
            <v>168</v>
          </cell>
          <cell r="AK14">
            <v>181</v>
          </cell>
          <cell r="AL14">
            <v>230</v>
          </cell>
          <cell r="AM14">
            <v>186</v>
          </cell>
          <cell r="AN14">
            <v>189</v>
          </cell>
          <cell r="AO14">
            <v>193</v>
          </cell>
          <cell r="AP14">
            <v>213</v>
          </cell>
          <cell r="AQ14">
            <v>191</v>
          </cell>
        </row>
        <row r="19">
          <cell r="C19">
            <v>500</v>
          </cell>
          <cell r="D19">
            <v>35</v>
          </cell>
          <cell r="E19">
            <v>91</v>
          </cell>
          <cell r="F19">
            <v>111</v>
          </cell>
          <cell r="G19">
            <v>122</v>
          </cell>
          <cell r="H19">
            <v>106</v>
          </cell>
          <cell r="I19">
            <v>117</v>
          </cell>
          <cell r="J19">
            <v>96</v>
          </cell>
          <cell r="K19">
            <v>105</v>
          </cell>
          <cell r="L19">
            <v>99</v>
          </cell>
          <cell r="M19">
            <v>107</v>
          </cell>
          <cell r="N19">
            <v>101</v>
          </cell>
          <cell r="O19">
            <v>118</v>
          </cell>
          <cell r="P19">
            <v>102</v>
          </cell>
          <cell r="Q19">
            <v>99</v>
          </cell>
          <cell r="R19">
            <v>100</v>
          </cell>
          <cell r="S19">
            <v>100</v>
          </cell>
          <cell r="T19">
            <v>104</v>
          </cell>
          <cell r="U19">
            <v>102</v>
          </cell>
          <cell r="V19">
            <v>110</v>
          </cell>
          <cell r="W19">
            <v>91</v>
          </cell>
          <cell r="X19">
            <v>99</v>
          </cell>
          <cell r="Y19">
            <v>89</v>
          </cell>
          <cell r="Z19">
            <v>106</v>
          </cell>
          <cell r="AA19">
            <v>110</v>
          </cell>
          <cell r="AB19">
            <v>111</v>
          </cell>
          <cell r="AC19">
            <v>95</v>
          </cell>
          <cell r="AD19">
            <v>112</v>
          </cell>
          <cell r="AE19">
            <v>117</v>
          </cell>
          <cell r="AF19">
            <v>116</v>
          </cell>
          <cell r="AG19">
            <v>108</v>
          </cell>
          <cell r="AH19">
            <v>129</v>
          </cell>
          <cell r="AI19">
            <v>131</v>
          </cell>
          <cell r="AJ19">
            <v>127</v>
          </cell>
          <cell r="AK19">
            <v>135</v>
          </cell>
          <cell r="AL19">
            <v>153</v>
          </cell>
          <cell r="AM19">
            <v>142</v>
          </cell>
          <cell r="AN19">
            <v>150</v>
          </cell>
          <cell r="AO19">
            <v>136</v>
          </cell>
          <cell r="AP19">
            <v>137</v>
          </cell>
          <cell r="AQ19">
            <v>143</v>
          </cell>
        </row>
        <row r="36">
          <cell r="C36">
            <v>4.2500000000000003E-2</v>
          </cell>
          <cell r="D36">
            <v>4.5033495853472431E-2</v>
          </cell>
          <cell r="E36">
            <v>4.1281359448043418E-2</v>
          </cell>
          <cell r="F36">
            <v>4.1481192817095745E-2</v>
          </cell>
          <cell r="G36">
            <v>4.1500417896560372E-2</v>
          </cell>
          <cell r="H36">
            <v>4.3167667108956247E-2</v>
          </cell>
          <cell r="I36">
            <v>4.2979248864454728E-2</v>
          </cell>
          <cell r="J36">
            <v>4.3884517308942078E-2</v>
          </cell>
          <cell r="K36">
            <v>4.382472605321755E-2</v>
          </cell>
          <cell r="L36">
            <v>4.4242049828671699E-2</v>
          </cell>
          <cell r="M36">
            <v>4.3172383514148052E-2</v>
          </cell>
          <cell r="N36">
            <v>4.4672275722348401E-2</v>
          </cell>
          <cell r="O36">
            <v>4.5647276676363889E-2</v>
          </cell>
          <cell r="P36">
            <v>4.3948262076417596E-2</v>
          </cell>
          <cell r="Q36">
            <v>4.6665628550157573E-2</v>
          </cell>
          <cell r="R36">
            <v>4.8783818886967693E-2</v>
          </cell>
          <cell r="S36">
            <v>4.7455613173244926E-2</v>
          </cell>
          <cell r="T36">
            <v>4.8302260306878356E-2</v>
          </cell>
          <cell r="U36">
            <v>5.0656320241264471E-2</v>
          </cell>
          <cell r="V36">
            <v>5.2388662535656938E-2</v>
          </cell>
          <cell r="W36">
            <v>6.2707414679906842E-2</v>
          </cell>
          <cell r="X36">
            <v>5.4018613202560281E-2</v>
          </cell>
          <cell r="Y36">
            <v>5.9666711183735233E-2</v>
          </cell>
          <cell r="Z36">
            <v>5.5212500007856838E-2</v>
          </cell>
          <cell r="AA36">
            <v>5.964142234371464E-2</v>
          </cell>
          <cell r="AB36">
            <v>4.8908152847975082E-2</v>
          </cell>
          <cell r="AC36">
            <v>6.9059527576012997E-2</v>
          </cell>
          <cell r="AD36">
            <v>6.904433207660586E-2</v>
          </cell>
          <cell r="AE36">
            <v>7.0646625989212328E-2</v>
          </cell>
          <cell r="AF36">
            <v>6.7171884819539521E-2</v>
          </cell>
          <cell r="AG36">
            <v>6.2512791141447907E-2</v>
          </cell>
          <cell r="AH36">
            <v>6.0654506548380602E-2</v>
          </cell>
          <cell r="AI36">
            <v>5.7433588510429762E-2</v>
          </cell>
          <cell r="AJ36">
            <v>5.4904022679294041E-2</v>
          </cell>
          <cell r="AK36">
            <v>5.4228114602364055E-2</v>
          </cell>
          <cell r="AL36">
            <v>4.63379014437965E-2</v>
          </cell>
          <cell r="AM36">
            <v>5.3770896569467971E-2</v>
          </cell>
          <cell r="AN36">
            <v>5.3347009792031067E-2</v>
          </cell>
          <cell r="AO36">
            <v>5.131135513179233E-2</v>
          </cell>
          <cell r="AP36">
            <v>4.9608290867013669E-2</v>
          </cell>
          <cell r="AQ36">
            <v>3.9681987503927152E-2</v>
          </cell>
        </row>
        <row r="37">
          <cell r="C37">
            <v>4.2500000000000003E-2</v>
          </cell>
          <cell r="D37">
            <v>5.2177462325733878E-2</v>
          </cell>
          <cell r="E37">
            <v>5.0804997375853006E-2</v>
          </cell>
          <cell r="F37">
            <v>6.1883784639396769E-2</v>
          </cell>
          <cell r="G37">
            <v>6.416999878361597E-2</v>
          </cell>
          <cell r="H37">
            <v>7.5841056813586133E-2</v>
          </cell>
          <cell r="I37">
            <v>7.6567018615110727E-2</v>
          </cell>
          <cell r="J37">
            <v>8.3897892148439984E-2</v>
          </cell>
          <cell r="K37">
            <v>8.4937910173578851E-2</v>
          </cell>
          <cell r="L37">
            <v>0.10158381606185077</v>
          </cell>
          <cell r="M37">
            <v>9.8488656215774462E-2</v>
          </cell>
          <cell r="N37">
            <v>9.840225950593938E-2</v>
          </cell>
          <cell r="O37">
            <v>9.4185864263786556E-2</v>
          </cell>
          <cell r="P37">
            <v>0.10937380548555356</v>
          </cell>
          <cell r="Q37">
            <v>0.11836460803363491</v>
          </cell>
          <cell r="R37">
            <v>0.12323763009093808</v>
          </cell>
          <cell r="S37">
            <v>0.11822704084585012</v>
          </cell>
          <cell r="T37">
            <v>0.12092577438365947</v>
          </cell>
          <cell r="U37">
            <v>0.11522107168927376</v>
          </cell>
          <cell r="V37">
            <v>0.13484238219842676</v>
          </cell>
          <cell r="W37">
            <v>0.15030717481548622</v>
          </cell>
          <cell r="X37">
            <v>0.13295682364690103</v>
          </cell>
          <cell r="Y37">
            <v>0.15323135357727943</v>
          </cell>
          <cell r="Z37">
            <v>0.1406461075517515</v>
          </cell>
          <cell r="AA37">
            <v>0.16803369427097831</v>
          </cell>
          <cell r="AB37">
            <v>0.15248566168277289</v>
          </cell>
          <cell r="AC37">
            <v>0.16924339157071078</v>
          </cell>
          <cell r="AD37">
            <v>0.17849800132619964</v>
          </cell>
          <cell r="AE37">
            <v>0.17604052620064931</v>
          </cell>
          <cell r="AF37">
            <v>0.18657210568116533</v>
          </cell>
          <cell r="AG37">
            <v>0.26294795128194787</v>
          </cell>
          <cell r="AH37">
            <v>0.1882511720437664</v>
          </cell>
          <cell r="AI37">
            <v>0.20306078966698374</v>
          </cell>
          <cell r="AJ37">
            <v>0.21081897089616136</v>
          </cell>
          <cell r="AK37">
            <v>0.19342347935518639</v>
          </cell>
          <cell r="AL37">
            <v>0.1678332668895153</v>
          </cell>
          <cell r="AM37">
            <v>0.19075284802466924</v>
          </cell>
          <cell r="AN37">
            <v>0.18962655560575237</v>
          </cell>
          <cell r="AO37">
            <v>0.2044941565412923</v>
          </cell>
          <cell r="AP37">
            <v>0.1705820465771116</v>
          </cell>
          <cell r="AQ37">
            <v>0.22360245308866061</v>
          </cell>
        </row>
        <row r="38">
          <cell r="C38">
            <v>4.2500000000000003E-2</v>
          </cell>
          <cell r="D38">
            <v>4.8766190994098527E-2</v>
          </cell>
          <cell r="E38">
            <v>4.661313313192806E-2</v>
          </cell>
          <cell r="F38">
            <v>5.1963042195104725E-2</v>
          </cell>
          <cell r="G38">
            <v>5.5034558277268171E-2</v>
          </cell>
          <cell r="H38">
            <v>6.1796686705075751E-2</v>
          </cell>
          <cell r="I38">
            <v>6.5228891952077761E-2</v>
          </cell>
          <cell r="J38">
            <v>6.8265433356351685E-2</v>
          </cell>
          <cell r="K38">
            <v>7.0875808263331841E-2</v>
          </cell>
          <cell r="L38">
            <v>7.5010282766989067E-2</v>
          </cell>
          <cell r="M38">
            <v>7.811552169481141E-2</v>
          </cell>
          <cell r="N38">
            <v>7.9712217400864968E-2</v>
          </cell>
          <cell r="O38">
            <v>8.062693402288644E-2</v>
          </cell>
          <cell r="P38">
            <v>8.4328230624276759E-2</v>
          </cell>
          <cell r="Q38">
            <v>9.073621431310297E-2</v>
          </cell>
          <cell r="R38">
            <v>9.1511370899232891E-2</v>
          </cell>
          <cell r="S38">
            <v>9.7007419616099128E-2</v>
          </cell>
          <cell r="T38">
            <v>9.2756333447200384E-2</v>
          </cell>
          <cell r="U38">
            <v>9.4860117817879591E-2</v>
          </cell>
          <cell r="V38">
            <v>0.10703613088594999</v>
          </cell>
          <cell r="W38">
            <v>0.11012431350147669</v>
          </cell>
          <cell r="X38">
            <v>9.8646765052763527E-2</v>
          </cell>
          <cell r="Y38">
            <v>0.11846019516561634</v>
          </cell>
          <cell r="Z38">
            <v>0.10185872713665872</v>
          </cell>
          <cell r="AA38">
            <v>0.10677147756410516</v>
          </cell>
          <cell r="AB38">
            <v>0.10468620872119988</v>
          </cell>
          <cell r="AC38">
            <v>0.12544617363425195</v>
          </cell>
          <cell r="AD38">
            <v>0.13319321978037249</v>
          </cell>
          <cell r="AE38">
            <v>0.12943288584476351</v>
          </cell>
          <cell r="AF38">
            <v>0.12830110894272129</v>
          </cell>
          <cell r="AG38">
            <v>0.14682598856836462</v>
          </cell>
          <cell r="AH38">
            <v>0.13718579581191437</v>
          </cell>
          <cell r="AI38">
            <v>0.14393259943243267</v>
          </cell>
          <cell r="AJ38">
            <v>0.13634154642418561</v>
          </cell>
          <cell r="AK38">
            <v>0.12877304677599238</v>
          </cell>
          <cell r="AL38">
            <v>0.12498600391715356</v>
          </cell>
          <cell r="AM38">
            <v>0.11922077486365307</v>
          </cell>
          <cell r="AN38">
            <v>0.12614068861780398</v>
          </cell>
          <cell r="AO38">
            <v>0.11164610000991088</v>
          </cell>
          <cell r="AP38">
            <v>0.11178033601246948</v>
          </cell>
          <cell r="AQ38">
            <v>0.10945814473834653</v>
          </cell>
        </row>
        <row r="39">
          <cell r="C39">
            <v>4.2500000000000003E-2</v>
          </cell>
          <cell r="D39">
            <v>4.6243718538603491E-2</v>
          </cell>
          <cell r="E39">
            <v>4.2358398705605482E-2</v>
          </cell>
          <cell r="F39">
            <v>4.3980813106411609E-2</v>
          </cell>
          <cell r="G39">
            <v>4.61288274949333E-2</v>
          </cell>
          <cell r="H39">
            <v>4.9719559426678231E-2</v>
          </cell>
          <cell r="I39">
            <v>4.9849343594724177E-2</v>
          </cell>
          <cell r="J39">
            <v>5.0987230067830874E-2</v>
          </cell>
          <cell r="K39">
            <v>5.2904319591446244E-2</v>
          </cell>
          <cell r="L39">
            <v>5.4477716121814984E-2</v>
          </cell>
          <cell r="M39">
            <v>5.3765174841653107E-2</v>
          </cell>
          <cell r="N39">
            <v>5.5275185619988419E-2</v>
          </cell>
          <cell r="O39">
            <v>5.9289430915535804E-2</v>
          </cell>
          <cell r="P39">
            <v>5.5478532382082391E-2</v>
          </cell>
          <cell r="Q39">
            <v>5.9648785243023666E-2</v>
          </cell>
          <cell r="R39">
            <v>6.1382237488656427E-2</v>
          </cell>
          <cell r="S39">
            <v>6.3586174888341007E-2</v>
          </cell>
          <cell r="T39">
            <v>6.2492302476616912E-2</v>
          </cell>
          <cell r="U39">
            <v>6.8407640158414315E-2</v>
          </cell>
          <cell r="V39">
            <v>7.1269911056990001E-2</v>
          </cell>
          <cell r="W39">
            <v>7.9893614853871808E-2</v>
          </cell>
          <cell r="X39">
            <v>6.8785054375325505E-2</v>
          </cell>
          <cell r="Y39">
            <v>7.7882354907518214E-2</v>
          </cell>
          <cell r="Z39">
            <v>7.5159733126248213E-2</v>
          </cell>
          <cell r="AA39">
            <v>8.1100813543105582E-2</v>
          </cell>
          <cell r="AB39">
            <v>6.4797537908933334E-2</v>
          </cell>
          <cell r="AC39">
            <v>8.9681044144804448E-2</v>
          </cell>
          <cell r="AD39">
            <v>9.0391450740765988E-2</v>
          </cell>
          <cell r="AE39">
            <v>9.0330717494252977E-2</v>
          </cell>
          <cell r="AF39">
            <v>8.0515901400121132E-2</v>
          </cell>
          <cell r="AG39">
            <v>9.0890923164960544E-2</v>
          </cell>
          <cell r="AH39">
            <v>9.1668430294575776E-2</v>
          </cell>
          <cell r="AI39">
            <v>8.5935963793520337E-2</v>
          </cell>
          <cell r="AJ39">
            <v>8.0235483016481035E-2</v>
          </cell>
          <cell r="AK39">
            <v>7.9856588959488994E-2</v>
          </cell>
          <cell r="AL39">
            <v>6.9801308038614965E-2</v>
          </cell>
          <cell r="AM39">
            <v>7.7992892857844998E-2</v>
          </cell>
          <cell r="AN39">
            <v>7.6919225588612389E-2</v>
          </cell>
          <cell r="AO39">
            <v>7.5621025483094156E-2</v>
          </cell>
          <cell r="AP39">
            <v>7.0355997912143947E-2</v>
          </cell>
          <cell r="AQ39">
            <v>5.7821308761049309E-2</v>
          </cell>
        </row>
        <row r="40">
          <cell r="C40">
            <v>4.2500000000000003E-2</v>
          </cell>
          <cell r="D40">
            <v>4.3780463934876154E-2</v>
          </cell>
          <cell r="E40">
            <v>4.0380992223502277E-2</v>
          </cell>
          <cell r="F40">
            <v>3.9942376591778746E-2</v>
          </cell>
          <cell r="G40">
            <v>3.9188130768250465E-2</v>
          </cell>
          <cell r="H40">
            <v>3.9634938983030429E-2</v>
          </cell>
          <cell r="I40">
            <v>3.8626153170541619E-2</v>
          </cell>
          <cell r="J40">
            <v>3.8303998887106935E-2</v>
          </cell>
          <cell r="K40">
            <v>3.8265175929559123E-2</v>
          </cell>
          <cell r="L40">
            <v>3.8276748323852097E-2</v>
          </cell>
          <cell r="M40">
            <v>3.7006590059879552E-2</v>
          </cell>
          <cell r="N40">
            <v>3.7322148373674521E-2</v>
          </cell>
          <cell r="O40">
            <v>3.769796914071695E-2</v>
          </cell>
          <cell r="P40">
            <v>3.6830888540294815E-2</v>
          </cell>
          <cell r="Q40">
            <v>3.7641264488168111E-2</v>
          </cell>
          <cell r="R40">
            <v>3.7810343278811567E-2</v>
          </cell>
          <cell r="S40">
            <v>3.6847603129629203E-2</v>
          </cell>
          <cell r="T40">
            <v>3.6853920770026735E-2</v>
          </cell>
          <cell r="U40">
            <v>3.7813764875854264E-2</v>
          </cell>
          <cell r="V40">
            <v>3.8077525205903587E-2</v>
          </cell>
          <cell r="W40">
            <v>4.5346031233644661E-2</v>
          </cell>
          <cell r="X40">
            <v>3.945697354370839E-2</v>
          </cell>
          <cell r="Y40">
            <v>4.4758158732687799E-2</v>
          </cell>
          <cell r="Z40">
            <v>4.0278509766685032E-2</v>
          </cell>
          <cell r="AA40">
            <v>4.3920559540058628E-2</v>
          </cell>
          <cell r="AB40">
            <v>3.7369283645154544E-2</v>
          </cell>
          <cell r="AC40">
            <v>5.1375460518672492E-2</v>
          </cell>
          <cell r="AD40">
            <v>5.0591373161392575E-2</v>
          </cell>
          <cell r="AE40">
            <v>5.5046196576838374E-2</v>
          </cell>
          <cell r="AF40">
            <v>5.4984511234124372E-2</v>
          </cell>
          <cell r="AG40">
            <v>4.5720805917824556E-2</v>
          </cell>
          <cell r="AH40">
            <v>3.8498072293403754E-2</v>
          </cell>
          <cell r="AI40">
            <v>3.7419565098043159E-2</v>
          </cell>
          <cell r="AJ40">
            <v>3.6896392990506399E-2</v>
          </cell>
          <cell r="AK40">
            <v>3.7004979925602019E-2</v>
          </cell>
          <cell r="AL40">
            <v>3.6841904879188689E-2</v>
          </cell>
          <cell r="AM40">
            <v>3.6964900229435591E-2</v>
          </cell>
          <cell r="AN40">
            <v>3.7028848523740165E-2</v>
          </cell>
          <cell r="AO40">
            <v>3.6860582454863962E-2</v>
          </cell>
          <cell r="AP40">
            <v>3.6867194526102764E-2</v>
          </cell>
          <cell r="AQ40">
            <v>3.6799556960761322E-2</v>
          </cell>
        </row>
        <row r="41">
          <cell r="C41">
            <v>4.2500000000000003E-2</v>
          </cell>
          <cell r="D41">
            <v>4.1826285409492958E-2</v>
          </cell>
          <cell r="E41">
            <v>3.9176277556853593E-2</v>
          </cell>
          <cell r="F41">
            <v>3.8268353710961156E-2</v>
          </cell>
          <cell r="G41">
            <v>3.677783750234373E-2</v>
          </cell>
          <cell r="H41">
            <v>3.678286540774818E-2</v>
          </cell>
          <cell r="I41">
            <v>3.67792032018616E-2</v>
          </cell>
          <cell r="J41">
            <v>3.6780935251830599E-2</v>
          </cell>
          <cell r="K41">
            <v>3.6781566403698174E-2</v>
          </cell>
          <cell r="L41">
            <v>3.6782389477724844E-2</v>
          </cell>
          <cell r="M41">
            <v>3.6780638836709359E-2</v>
          </cell>
          <cell r="N41">
            <v>3.678349961721851E-2</v>
          </cell>
          <cell r="O41">
            <v>3.6788385569108059E-2</v>
          </cell>
          <cell r="P41">
            <v>3.6783432925882535E-2</v>
          </cell>
          <cell r="Q41">
            <v>3.6790954516244798E-2</v>
          </cell>
          <cell r="R41">
            <v>3.6794929966333254E-2</v>
          </cell>
          <cell r="S41">
            <v>3.6779515902468217E-2</v>
          </cell>
          <cell r="T41">
            <v>3.6778710234886228E-2</v>
          </cell>
          <cell r="U41">
            <v>3.678720756208189E-2</v>
          </cell>
          <cell r="V41">
            <v>3.6773335156262493E-2</v>
          </cell>
          <cell r="W41">
            <v>2.6000399265291206E-2</v>
          </cell>
          <cell r="X41">
            <v>3.678779514480221E-2</v>
          </cell>
          <cell r="Y41">
            <v>3.6773718452082549E-2</v>
          </cell>
          <cell r="Z41">
            <v>2.8020802323062775E-2</v>
          </cell>
          <cell r="AA41">
            <v>3.3660838511082557E-2</v>
          </cell>
          <cell r="AB41">
            <v>3.4300476718613394E-2</v>
          </cell>
          <cell r="AC41">
            <v>3.1133428853735191E-2</v>
          </cell>
          <cell r="AD41">
            <v>1.9633030022817844E-2</v>
          </cell>
          <cell r="AE41">
            <v>1.1956502302729134E-2</v>
          </cell>
          <cell r="AF41">
            <v>1.5905633734967992E-2</v>
          </cell>
          <cell r="AG41">
            <v>1.3242233180514179E-2</v>
          </cell>
          <cell r="AH41">
            <v>1.2921555965376981E-2</v>
          </cell>
          <cell r="AI41">
            <v>2.0943043166346934E-2</v>
          </cell>
          <cell r="AJ41">
            <v>1.7297657017106415E-2</v>
          </cell>
          <cell r="AK41">
            <v>1.2745946489509724E-2</v>
          </cell>
          <cell r="AL41">
            <v>1.3309397650934574E-2</v>
          </cell>
          <cell r="AM41">
            <v>9.5716970841420827E-3</v>
          </cell>
          <cell r="AN41">
            <v>6.5284561785062759E-3</v>
          </cell>
          <cell r="AO41">
            <v>5.1404923279364636E-3</v>
          </cell>
          <cell r="AP41">
            <v>2.1241649104088841E-3</v>
          </cell>
          <cell r="AQ41">
            <v>1.527096149233036E-3</v>
          </cell>
        </row>
        <row r="42">
          <cell r="C42">
            <v>4.2500000000000003E-2</v>
          </cell>
          <cell r="D42">
            <v>4.1152466240769417E-2</v>
          </cell>
          <cell r="E42">
            <v>3.8074725277559965E-2</v>
          </cell>
          <cell r="F42">
            <v>3.6773846765668056E-2</v>
          </cell>
          <cell r="G42">
            <v>3.6771158682629965E-2</v>
          </cell>
          <cell r="H42">
            <v>3.676869883834924E-2</v>
          </cell>
          <cell r="I42">
            <v>3.6766931459907462E-2</v>
          </cell>
          <cell r="J42">
            <v>3.6768965711303156E-2</v>
          </cell>
          <cell r="K42">
            <v>3.6769726093888955E-2</v>
          </cell>
          <cell r="L42">
            <v>3.6771372216948615E-2</v>
          </cell>
          <cell r="M42">
            <v>3.676654002846963E-2</v>
          </cell>
          <cell r="N42">
            <v>3.1112555496967544E-2</v>
          </cell>
          <cell r="O42">
            <v>3.1076575976870496E-2</v>
          </cell>
          <cell r="P42">
            <v>2.8560427417640193E-2</v>
          </cell>
          <cell r="Q42">
            <v>3.1644941818896252E-2</v>
          </cell>
          <cell r="R42">
            <v>1.8138417128195583E-2</v>
          </cell>
          <cell r="S42">
            <v>1.2543247508281227E-2</v>
          </cell>
          <cell r="T42">
            <v>8.2236012337955702E-3</v>
          </cell>
          <cell r="U42">
            <v>7.2932659778130876E-3</v>
          </cell>
          <cell r="V42">
            <v>7.5437208918404559E-3</v>
          </cell>
          <cell r="W42">
            <v>-4.9741806433579658E-3</v>
          </cell>
          <cell r="X42">
            <v>1.2631847724246983E-3</v>
          </cell>
          <cell r="Y42">
            <v>5.920603041476933E-3</v>
          </cell>
          <cell r="Z42">
            <v>4.9043815247564598E-3</v>
          </cell>
          <cell r="AA42">
            <v>4.7699413576676886E-3</v>
          </cell>
          <cell r="AB42">
            <v>3.233985688843628E-3</v>
          </cell>
          <cell r="AC42">
            <v>-5.5291137957327735E-3</v>
          </cell>
          <cell r="AD42">
            <v>-8.366377781639688E-4</v>
          </cell>
          <cell r="AE42">
            <v>-4.3056296490862206E-3</v>
          </cell>
          <cell r="AF42">
            <v>-2.1486640025924798E-3</v>
          </cell>
          <cell r="AG42">
            <v>1.6949224291080652E-4</v>
          </cell>
          <cell r="AH42">
            <v>-3.3560121089271852E-2</v>
          </cell>
          <cell r="AI42">
            <v>-2.5040809652556433E-2</v>
          </cell>
          <cell r="AJ42">
            <v>-1.8029633464805926E-2</v>
          </cell>
          <cell r="AK42">
            <v>-1.2344339251272849E-2</v>
          </cell>
          <cell r="AL42">
            <v>-1.6778652358219306E-2</v>
          </cell>
          <cell r="AM42">
            <v>-1.1171809430966455E-2</v>
          </cell>
          <cell r="AN42">
            <v>-7.8335979314716024E-3</v>
          </cell>
          <cell r="AO42">
            <v>-7.3098371456874981E-3</v>
          </cell>
          <cell r="AP42">
            <v>-1.0490916928036314E-2</v>
          </cell>
          <cell r="AQ42">
            <v>-2.5002832375926182E-4</v>
          </cell>
        </row>
        <row r="45">
          <cell r="C45">
            <v>500</v>
          </cell>
          <cell r="D45">
            <v>0</v>
          </cell>
          <cell r="E45">
            <v>6</v>
          </cell>
          <cell r="F45">
            <v>22</v>
          </cell>
          <cell r="G45">
            <v>72</v>
          </cell>
          <cell r="H45">
            <v>78</v>
          </cell>
          <cell r="I45">
            <v>114</v>
          </cell>
          <cell r="J45">
            <v>122</v>
          </cell>
          <cell r="K45">
            <v>124</v>
          </cell>
          <cell r="L45">
            <v>121</v>
          </cell>
          <cell r="M45">
            <v>146</v>
          </cell>
          <cell r="N45">
            <v>140</v>
          </cell>
          <cell r="O45">
            <v>135</v>
          </cell>
          <cell r="P45">
            <v>153</v>
          </cell>
          <cell r="Q45">
            <v>131</v>
          </cell>
          <cell r="R45">
            <v>131</v>
          </cell>
          <cell r="S45">
            <v>151</v>
          </cell>
          <cell r="T45">
            <v>136</v>
          </cell>
          <cell r="U45">
            <v>132</v>
          </cell>
          <cell r="V45">
            <v>126</v>
          </cell>
          <cell r="W45">
            <v>89</v>
          </cell>
          <cell r="X45">
            <v>106</v>
          </cell>
          <cell r="Y45">
            <v>82</v>
          </cell>
          <cell r="Z45">
            <v>100</v>
          </cell>
          <cell r="AA45">
            <v>77</v>
          </cell>
          <cell r="AB45">
            <v>146</v>
          </cell>
          <cell r="AC45">
            <v>65</v>
          </cell>
          <cell r="AD45">
            <v>57</v>
          </cell>
          <cell r="AE45">
            <v>52</v>
          </cell>
          <cell r="AF45">
            <v>51</v>
          </cell>
          <cell r="AG45">
            <v>59</v>
          </cell>
          <cell r="AH45">
            <v>124</v>
          </cell>
          <cell r="AI45">
            <v>132</v>
          </cell>
          <cell r="AJ45">
            <v>150</v>
          </cell>
          <cell r="AK45">
            <v>144</v>
          </cell>
          <cell r="AL45">
            <v>171</v>
          </cell>
          <cell r="AM45">
            <v>149</v>
          </cell>
          <cell r="AN45">
            <v>147</v>
          </cell>
          <cell r="AO45">
            <v>163</v>
          </cell>
          <cell r="AP45">
            <v>161</v>
          </cell>
          <cell r="AQ45">
            <v>226</v>
          </cell>
        </row>
        <row r="50">
          <cell r="C50">
            <v>500</v>
          </cell>
          <cell r="D50">
            <v>35</v>
          </cell>
          <cell r="E50">
            <v>91</v>
          </cell>
          <cell r="F50">
            <v>115</v>
          </cell>
          <cell r="G50">
            <v>124</v>
          </cell>
          <cell r="H50">
            <v>113</v>
          </cell>
          <cell r="I50">
            <v>117</v>
          </cell>
          <cell r="J50">
            <v>99</v>
          </cell>
          <cell r="K50">
            <v>108</v>
          </cell>
          <cell r="L50">
            <v>103</v>
          </cell>
          <cell r="M50">
            <v>107</v>
          </cell>
          <cell r="N50">
            <v>103</v>
          </cell>
          <cell r="O50">
            <v>113</v>
          </cell>
          <cell r="P50">
            <v>101</v>
          </cell>
          <cell r="Q50">
            <v>92</v>
          </cell>
          <cell r="R50">
            <v>96</v>
          </cell>
          <cell r="S50">
            <v>90</v>
          </cell>
          <cell r="T50">
            <v>91</v>
          </cell>
          <cell r="U50">
            <v>92</v>
          </cell>
          <cell r="V50">
            <v>87</v>
          </cell>
          <cell r="W50">
            <v>73</v>
          </cell>
          <cell r="X50">
            <v>86</v>
          </cell>
          <cell r="Y50">
            <v>67</v>
          </cell>
          <cell r="Z50">
            <v>77</v>
          </cell>
          <cell r="AA50">
            <v>65</v>
          </cell>
          <cell r="AB50">
            <v>79</v>
          </cell>
          <cell r="AC50">
            <v>62</v>
          </cell>
          <cell r="AD50">
            <v>68</v>
          </cell>
          <cell r="AE50">
            <v>66</v>
          </cell>
          <cell r="AF50">
            <v>67</v>
          </cell>
          <cell r="AG50">
            <v>54</v>
          </cell>
          <cell r="AH50">
            <v>89</v>
          </cell>
          <cell r="AI50">
            <v>81</v>
          </cell>
          <cell r="AJ50">
            <v>80</v>
          </cell>
          <cell r="AK50">
            <v>82</v>
          </cell>
          <cell r="AL50">
            <v>99</v>
          </cell>
          <cell r="AM50">
            <v>105</v>
          </cell>
          <cell r="AN50">
            <v>113</v>
          </cell>
          <cell r="AO50">
            <v>121</v>
          </cell>
          <cell r="AP50">
            <v>132</v>
          </cell>
          <cell r="AQ50">
            <v>167</v>
          </cell>
        </row>
        <row r="68">
          <cell r="C68">
            <v>4.2500000000000003E-2</v>
          </cell>
          <cell r="D68">
            <v>4.2484009270592343E-2</v>
          </cell>
          <cell r="E68">
            <v>4.0825374177262272E-2</v>
          </cell>
          <cell r="F68">
            <v>4.0917626268281229E-2</v>
          </cell>
          <cell r="G68">
            <v>4.1241602270303074E-2</v>
          </cell>
          <cell r="H68">
            <v>4.2652924823623969E-2</v>
          </cell>
          <cell r="I68">
            <v>4.1926562598388603E-2</v>
          </cell>
          <cell r="J68">
            <v>4.3279161231194158E-2</v>
          </cell>
          <cell r="K68">
            <v>4.3554632382481431E-2</v>
          </cell>
          <cell r="L68">
            <v>4.3986610524974823E-2</v>
          </cell>
          <cell r="M68">
            <v>4.2959045482556787E-2</v>
          </cell>
          <cell r="N68">
            <v>4.1991077257200971E-2</v>
          </cell>
          <cell r="O68">
            <v>4.6259939203141878E-2</v>
          </cell>
          <cell r="P68">
            <v>4.2754055647195172E-2</v>
          </cell>
          <cell r="Q68">
            <v>4.4839359815577975E-2</v>
          </cell>
          <cell r="R68">
            <v>4.6360176617719559E-2</v>
          </cell>
          <cell r="S68">
            <v>4.6690387886064735E-2</v>
          </cell>
          <cell r="T68">
            <v>4.8558366567838795E-2</v>
          </cell>
          <cell r="U68">
            <v>4.9959369199773528E-2</v>
          </cell>
          <cell r="V68">
            <v>4.9187984670899673E-2</v>
          </cell>
          <cell r="W68">
            <v>5.6804332085157616E-2</v>
          </cell>
          <cell r="X68">
            <v>4.9889124196348271E-2</v>
          </cell>
          <cell r="Y68">
            <v>5.3858203888515796E-2</v>
          </cell>
          <cell r="Z68">
            <v>4.6483248968662641E-2</v>
          </cell>
          <cell r="AA68">
            <v>5.2228000775277186E-2</v>
          </cell>
          <cell r="AB68">
            <v>4.8542739921049835E-2</v>
          </cell>
          <cell r="AC68">
            <v>5.8963378620808901E-2</v>
          </cell>
          <cell r="AD68">
            <v>5.3424398237111148E-2</v>
          </cell>
          <cell r="AE68">
            <v>5.5284608867025568E-2</v>
          </cell>
          <cell r="AF68">
            <v>4.8307038034761954E-2</v>
          </cell>
          <cell r="AG68">
            <v>5.7881224299250127E-2</v>
          </cell>
          <cell r="AH68">
            <v>5.4227713773337669E-2</v>
          </cell>
          <cell r="AI68">
            <v>5.4238821631391432E-2</v>
          </cell>
          <cell r="AJ68">
            <v>4.9865416687452022E-2</v>
          </cell>
          <cell r="AK68">
            <v>5.0003786289427449E-2</v>
          </cell>
          <cell r="AL68">
            <v>4.0558195449478848E-2</v>
          </cell>
          <cell r="AM68">
            <v>5.0009587425592195E-2</v>
          </cell>
          <cell r="AN68">
            <v>4.6659379120324598E-2</v>
          </cell>
          <cell r="AO68">
            <v>4.6649368346032047E-2</v>
          </cell>
          <cell r="AP68">
            <v>4.23471676942015E-2</v>
          </cell>
          <cell r="AQ68">
            <v>4.9746287986045419E-2</v>
          </cell>
        </row>
        <row r="69">
          <cell r="C69">
            <v>4.2500000000000003E-2</v>
          </cell>
          <cell r="D69">
            <v>4.8842452233550868E-2</v>
          </cell>
          <cell r="E69">
            <v>6.4073865706692157E-2</v>
          </cell>
          <cell r="F69">
            <v>6.8686480611197032E-2</v>
          </cell>
          <cell r="G69">
            <v>7.0911334233399737E-2</v>
          </cell>
          <cell r="H69">
            <v>8.7321802714216828E-2</v>
          </cell>
          <cell r="I69">
            <v>8.2047410460919387E-2</v>
          </cell>
          <cell r="J69">
            <v>9.4253775914995008E-2</v>
          </cell>
          <cell r="K69">
            <v>9.0347248257265284E-2</v>
          </cell>
          <cell r="L69">
            <v>0.10652298226025719</v>
          </cell>
          <cell r="M69">
            <v>0.10449648451412138</v>
          </cell>
          <cell r="N69">
            <v>9.9861019405496326E-2</v>
          </cell>
          <cell r="O69">
            <v>0.10432647592249224</v>
          </cell>
          <cell r="P69">
            <v>0.11361299630756912</v>
          </cell>
          <cell r="Q69">
            <v>0.13231258713213628</v>
          </cell>
          <cell r="R69">
            <v>0.13481431671052685</v>
          </cell>
          <cell r="S69">
            <v>0.12225438230901521</v>
          </cell>
          <cell r="T69">
            <v>0.13422907826762553</v>
          </cell>
          <cell r="U69">
            <v>0.12752219206588938</v>
          </cell>
          <cell r="V69">
            <v>0.14148480856687407</v>
          </cell>
          <cell r="W69">
            <v>0.15556536262292217</v>
          </cell>
          <cell r="X69">
            <v>0.14218791924011812</v>
          </cell>
          <cell r="Y69">
            <v>0.16833729416486332</v>
          </cell>
          <cell r="Z69">
            <v>0.14853831421466984</v>
          </cell>
          <cell r="AA69">
            <v>0.1772885534542889</v>
          </cell>
          <cell r="AB69">
            <v>0.17241271079626308</v>
          </cell>
          <cell r="AC69">
            <v>0.18208716412489584</v>
          </cell>
          <cell r="AD69">
            <v>0.20249895086872699</v>
          </cell>
          <cell r="AE69">
            <v>0.19938677210562999</v>
          </cell>
          <cell r="AF69">
            <v>0.23083389589124576</v>
          </cell>
          <cell r="AG69">
            <v>0.21123457014851557</v>
          </cell>
          <cell r="AH69">
            <v>0.1825550780976562</v>
          </cell>
          <cell r="AI69">
            <v>0.21088208030726324</v>
          </cell>
          <cell r="AJ69">
            <v>0.21491805817312165</v>
          </cell>
          <cell r="AK69">
            <v>0.18783517525314866</v>
          </cell>
          <cell r="AL69">
            <v>0.18667117218688895</v>
          </cell>
          <cell r="AM69">
            <v>0.18857200730005366</v>
          </cell>
          <cell r="AN69">
            <v>0.18367397409066233</v>
          </cell>
          <cell r="AO69">
            <v>0.18193076012592871</v>
          </cell>
          <cell r="AP69">
            <v>0.17090503212509592</v>
          </cell>
          <cell r="AQ69">
            <v>0.18447147632381133</v>
          </cell>
        </row>
        <row r="70">
          <cell r="C70">
            <v>4.2500000000000003E-2</v>
          </cell>
          <cell r="D70">
            <v>4.4940092557040429E-2</v>
          </cell>
          <cell r="E70">
            <v>5.4960414367089108E-2</v>
          </cell>
          <cell r="F70">
            <v>5.8116280268674207E-2</v>
          </cell>
          <cell r="G70">
            <v>6.0628404960878367E-2</v>
          </cell>
          <cell r="H70">
            <v>6.6252854587603577E-2</v>
          </cell>
          <cell r="I70">
            <v>6.9276837407553873E-2</v>
          </cell>
          <cell r="J70">
            <v>7.0854112186488127E-2</v>
          </cell>
          <cell r="K70">
            <v>7.4737513883807172E-2</v>
          </cell>
          <cell r="L70">
            <v>7.6381684700831426E-2</v>
          </cell>
          <cell r="M70">
            <v>8.1930050642293278E-2</v>
          </cell>
          <cell r="N70">
            <v>8.1483184775559714E-2</v>
          </cell>
          <cell r="O70">
            <v>8.7301476400726497E-2</v>
          </cell>
          <cell r="P70">
            <v>8.8460956468269875E-2</v>
          </cell>
          <cell r="Q70">
            <v>9.2790038941400893E-2</v>
          </cell>
          <cell r="R70">
            <v>9.7047556069100288E-2</v>
          </cell>
          <cell r="S70">
            <v>9.9862663626698489E-2</v>
          </cell>
          <cell r="T70">
            <v>9.8810447349635816E-2</v>
          </cell>
          <cell r="U70">
            <v>0.10221047388611787</v>
          </cell>
          <cell r="V70">
            <v>0.11134243665719806</v>
          </cell>
          <cell r="W70">
            <v>0.11383679067941543</v>
          </cell>
          <cell r="X70">
            <v>0.10327455284282924</v>
          </cell>
          <cell r="Y70">
            <v>0.11832119315543653</v>
          </cell>
          <cell r="Z70">
            <v>0.10340632470358077</v>
          </cell>
          <cell r="AA70">
            <v>0.11257308141853981</v>
          </cell>
          <cell r="AB70">
            <v>0.12369410541847278</v>
          </cell>
          <cell r="AC70">
            <v>0.1410952206132432</v>
          </cell>
          <cell r="AD70">
            <v>0.14162985204264</v>
          </cell>
          <cell r="AE70">
            <v>0.13802748116242525</v>
          </cell>
          <cell r="AF70">
            <v>0.13623090060828755</v>
          </cell>
          <cell r="AG70">
            <v>0.13931591136978269</v>
          </cell>
          <cell r="AH70">
            <v>0.13198691688844491</v>
          </cell>
          <cell r="AI70">
            <v>0.13211966062009264</v>
          </cell>
          <cell r="AJ70">
            <v>0.13391864945671378</v>
          </cell>
          <cell r="AK70">
            <v>0.11939249499492442</v>
          </cell>
          <cell r="AL70">
            <v>0.11552006470193027</v>
          </cell>
          <cell r="AM70">
            <v>0.12612544971333373</v>
          </cell>
          <cell r="AN70">
            <v>0.12527939827654228</v>
          </cell>
          <cell r="AO70">
            <v>0.11197111218102752</v>
          </cell>
          <cell r="AP70">
            <v>0.11492676261200604</v>
          </cell>
          <cell r="AQ70">
            <v>0.1216145764795802</v>
          </cell>
        </row>
        <row r="71">
          <cell r="C71">
            <v>4.2500000000000003E-2</v>
          </cell>
          <cell r="D71">
            <v>4.3315880486977654E-2</v>
          </cell>
          <cell r="E71">
            <v>4.253099909297875E-2</v>
          </cell>
          <cell r="F71">
            <v>4.4304907037750266E-2</v>
          </cell>
          <cell r="G71">
            <v>4.6703133819946424E-2</v>
          </cell>
          <cell r="H71">
            <v>5.0755747262626869E-2</v>
          </cell>
          <cell r="I71">
            <v>4.9874966628077458E-2</v>
          </cell>
          <cell r="J71">
            <v>5.1524437135065604E-2</v>
          </cell>
          <cell r="K71">
            <v>5.3267823179800278E-2</v>
          </cell>
          <cell r="L71">
            <v>5.5500232493385926E-2</v>
          </cell>
          <cell r="M71">
            <v>5.4110033697767165E-2</v>
          </cell>
          <cell r="N71">
            <v>5.4454953987268302E-2</v>
          </cell>
          <cell r="O71">
            <v>6.0431223868702998E-2</v>
          </cell>
          <cell r="P71">
            <v>5.4175613897486818E-2</v>
          </cell>
          <cell r="Q71">
            <v>6.0011857772585817E-2</v>
          </cell>
          <cell r="R71">
            <v>6.2232238183932656E-2</v>
          </cell>
          <cell r="S71">
            <v>6.4229091673964928E-2</v>
          </cell>
          <cell r="T71">
            <v>6.3920122030919166E-2</v>
          </cell>
          <cell r="U71">
            <v>6.9868024756994024E-2</v>
          </cell>
          <cell r="V71">
            <v>7.027414474166449E-2</v>
          </cell>
          <cell r="W71">
            <v>7.5507214202805331E-2</v>
          </cell>
          <cell r="X71">
            <v>6.6894681963376446E-2</v>
          </cell>
          <cell r="Y71">
            <v>7.5235932810281986E-2</v>
          </cell>
          <cell r="Z71">
            <v>6.9518344770416476E-2</v>
          </cell>
          <cell r="AA71">
            <v>7.4315090820067195E-2</v>
          </cell>
          <cell r="AB71">
            <v>7.1980182722300251E-2</v>
          </cell>
          <cell r="AC71">
            <v>8.7685844554536541E-2</v>
          </cell>
          <cell r="AD71">
            <v>7.9976421123956559E-2</v>
          </cell>
          <cell r="AE71">
            <v>8.4007324658629923E-2</v>
          </cell>
          <cell r="AF71">
            <v>7.2353288277147265E-2</v>
          </cell>
          <cell r="AG71">
            <v>8.4802873423520803E-2</v>
          </cell>
          <cell r="AH71">
            <v>8.0239794784292912E-2</v>
          </cell>
          <cell r="AI71">
            <v>7.9583208731957358E-2</v>
          </cell>
          <cell r="AJ71">
            <v>7.5921472641589063E-2</v>
          </cell>
          <cell r="AK71">
            <v>7.6822686937691814E-2</v>
          </cell>
          <cell r="AL71">
            <v>6.1290939736683314E-2</v>
          </cell>
          <cell r="AM71">
            <v>7.77398521851419E-2</v>
          </cell>
          <cell r="AN71">
            <v>7.0545711614122819E-2</v>
          </cell>
          <cell r="AO71">
            <v>7.0912616130871478E-2</v>
          </cell>
          <cell r="AP71">
            <v>6.2920753709786809E-2</v>
          </cell>
          <cell r="AQ71">
            <v>7.1173171305256994E-2</v>
          </cell>
        </row>
        <row r="72">
          <cell r="C72">
            <v>4.2500000000000003E-2</v>
          </cell>
          <cell r="D72">
            <v>4.1823638282976021E-2</v>
          </cell>
          <cell r="E72">
            <v>3.9760095300701473E-2</v>
          </cell>
          <cell r="F72">
            <v>3.9031984179091046E-2</v>
          </cell>
          <cell r="G72">
            <v>3.837373160544906E-2</v>
          </cell>
          <cell r="H72">
            <v>3.8332895064654871E-2</v>
          </cell>
          <cell r="I72">
            <v>3.7704593385973643E-2</v>
          </cell>
          <cell r="J72">
            <v>3.7017254802559137E-2</v>
          </cell>
          <cell r="K72">
            <v>3.7188478856106752E-2</v>
          </cell>
          <cell r="L72">
            <v>3.7311259163013741E-2</v>
          </cell>
          <cell r="M72">
            <v>3.6819607985046361E-2</v>
          </cell>
          <cell r="N72">
            <v>3.6817774823830599E-2</v>
          </cell>
          <cell r="O72">
            <v>3.6833784726643046E-2</v>
          </cell>
          <cell r="P72">
            <v>3.6822038630175094E-2</v>
          </cell>
          <cell r="Q72">
            <v>3.6832071829662291E-2</v>
          </cell>
          <cell r="R72">
            <v>3.68453297983075E-2</v>
          </cell>
          <cell r="S72">
            <v>3.6838273254830495E-2</v>
          </cell>
          <cell r="T72">
            <v>3.6840773849317984E-2</v>
          </cell>
          <cell r="U72">
            <v>3.6839804550290074E-2</v>
          </cell>
          <cell r="V72">
            <v>3.6844081971615358E-2</v>
          </cell>
          <cell r="W72">
            <v>3.6961653677629852E-2</v>
          </cell>
          <cell r="X72">
            <v>3.6847654972142777E-2</v>
          </cell>
          <cell r="Y72">
            <v>3.693092604773654E-2</v>
          </cell>
          <cell r="Z72">
            <v>3.6824861935756958E-2</v>
          </cell>
          <cell r="AA72">
            <v>3.6858381786651323E-2</v>
          </cell>
          <cell r="AB72">
            <v>3.6830342541032082E-2</v>
          </cell>
          <cell r="AC72">
            <v>3.6916008027471324E-2</v>
          </cell>
          <cell r="AD72">
            <v>3.6864542432474258E-2</v>
          </cell>
          <cell r="AE72">
            <v>3.6841034431117303E-2</v>
          </cell>
          <cell r="AF72">
            <v>3.6829481878429403E-2</v>
          </cell>
          <cell r="AG72">
            <v>3.6887471034574848E-2</v>
          </cell>
          <cell r="AH72">
            <v>3.6851645540722962E-2</v>
          </cell>
          <cell r="AI72">
            <v>3.6869676912037797E-2</v>
          </cell>
          <cell r="AJ72">
            <v>3.6861362057604721E-2</v>
          </cell>
          <cell r="AK72">
            <v>3.6842048745281783E-2</v>
          </cell>
          <cell r="AL72">
            <v>3.6804235261766238E-2</v>
          </cell>
          <cell r="AM72">
            <v>3.6850509352015476E-2</v>
          </cell>
          <cell r="AN72">
            <v>3.6840912951105836E-2</v>
          </cell>
          <cell r="AO72">
            <v>3.683740592433659E-2</v>
          </cell>
          <cell r="AP72">
            <v>3.683232366786552E-2</v>
          </cell>
          <cell r="AQ72">
            <v>3.6830529794745798E-2</v>
          </cell>
        </row>
        <row r="73">
          <cell r="C73">
            <v>4.2500000000000003E-2</v>
          </cell>
          <cell r="D73">
            <v>4.1254863771111844E-2</v>
          </cell>
          <cell r="E73">
            <v>3.8164761559523148E-2</v>
          </cell>
          <cell r="F73">
            <v>3.7102738284577774E-2</v>
          </cell>
          <cell r="G73">
            <v>3.6779381026515345E-2</v>
          </cell>
          <cell r="H73">
            <v>3.6783679502823803E-2</v>
          </cell>
          <cell r="I73">
            <v>3.6779995913708868E-2</v>
          </cell>
          <cell r="J73">
            <v>3.677813928616476E-2</v>
          </cell>
          <cell r="K73">
            <v>3.6780028726794665E-2</v>
          </cell>
          <cell r="L73">
            <v>3.6782391091120109E-2</v>
          </cell>
          <cell r="M73">
            <v>3.6782769761264794E-2</v>
          </cell>
          <cell r="N73">
            <v>3.6779874726776629E-2</v>
          </cell>
          <cell r="O73">
            <v>3.6773137223908667E-2</v>
          </cell>
          <cell r="P73">
            <v>3.67714895580201E-2</v>
          </cell>
          <cell r="Q73">
            <v>3.6774563029648599E-2</v>
          </cell>
          <cell r="R73">
            <v>3.2721969799157639E-2</v>
          </cell>
          <cell r="S73">
            <v>1.74861255486446E-2</v>
          </cell>
          <cell r="T73">
            <v>1.9520404255081551E-2</v>
          </cell>
          <cell r="U73">
            <v>1.5332720241486256E-2</v>
          </cell>
          <cell r="V73">
            <v>9.9338097926904272E-3</v>
          </cell>
          <cell r="W73">
            <v>2.0988030990171935E-3</v>
          </cell>
          <cell r="X73">
            <v>1.4271136515258988E-2</v>
          </cell>
          <cell r="Y73">
            <v>9.8642772062844455E-3</v>
          </cell>
          <cell r="Z73">
            <v>7.2324528581054568E-3</v>
          </cell>
          <cell r="AA73">
            <v>2.4719037201059611E-3</v>
          </cell>
          <cell r="AB73">
            <v>4.7558764577979029E-3</v>
          </cell>
          <cell r="AC73">
            <v>1.9548137366175136E-3</v>
          </cell>
          <cell r="AD73">
            <v>2.8522147516183609E-4</v>
          </cell>
          <cell r="AE73">
            <v>-5.8468709725029307E-4</v>
          </cell>
          <cell r="AF73">
            <v>-1.3471946923932527E-3</v>
          </cell>
          <cell r="AG73">
            <v>-1.1218216439375346E-3</v>
          </cell>
          <cell r="AH73">
            <v>-1.8430524489836189E-3</v>
          </cell>
          <cell r="AI73">
            <v>-2.8413920983716518E-3</v>
          </cell>
          <cell r="AJ73">
            <v>-6.5202371534872324E-3</v>
          </cell>
          <cell r="AK73">
            <v>-1.0746595088286721E-3</v>
          </cell>
          <cell r="AL73">
            <v>1.201349031703782E-3</v>
          </cell>
          <cell r="AM73">
            <v>-5.1059614390427284E-3</v>
          </cell>
          <cell r="AN73">
            <v>-1.9059972329333688E-3</v>
          </cell>
          <cell r="AO73">
            <v>-5.199928882525141E-3</v>
          </cell>
          <cell r="AP73">
            <v>1.8320513134979408E-3</v>
          </cell>
          <cell r="AQ73">
            <v>-7.2468110080317755E-3</v>
          </cell>
        </row>
        <row r="74">
          <cell r="C74">
            <v>4.2500000000000003E-2</v>
          </cell>
          <cell r="D74">
            <v>4.0204356452752402E-2</v>
          </cell>
          <cell r="E74">
            <v>3.6909624580711453E-2</v>
          </cell>
          <cell r="F74">
            <v>3.677237166810049E-2</v>
          </cell>
          <cell r="G74">
            <v>3.6773252610633009E-2</v>
          </cell>
          <cell r="H74">
            <v>3.6770629430782409E-2</v>
          </cell>
          <cell r="I74">
            <v>3.6766864416608314E-2</v>
          </cell>
          <cell r="J74">
            <v>3.6767075439167213E-2</v>
          </cell>
          <cell r="K74">
            <v>3.6765026409681066E-2</v>
          </cell>
          <cell r="L74">
            <v>3.6146837332124919E-2</v>
          </cell>
          <cell r="M74">
            <v>3.1370078940129921E-2</v>
          </cell>
          <cell r="N74">
            <v>7.3186980757255337E-3</v>
          </cell>
          <cell r="O74">
            <v>1.2323939291837855E-2</v>
          </cell>
          <cell r="P74">
            <v>1.5708676394807223E-2</v>
          </cell>
          <cell r="Q74">
            <v>8.8379336165858753E-3</v>
          </cell>
          <cell r="R74">
            <v>1.9529166215267149E-3</v>
          </cell>
          <cell r="S74">
            <v>4.1715394546525667E-4</v>
          </cell>
          <cell r="T74">
            <v>-1.5365508804228412E-4</v>
          </cell>
          <cell r="U74">
            <v>-9.2727339917709302E-4</v>
          </cell>
          <cell r="V74">
            <v>-6.0103134900752215E-3</v>
          </cell>
          <cell r="W74">
            <v>-2.8011291881169083E-2</v>
          </cell>
          <cell r="X74">
            <v>-1.1254618479171346E-2</v>
          </cell>
          <cell r="Y74">
            <v>-8.5557425970757758E-3</v>
          </cell>
          <cell r="Z74">
            <v>-6.7930963080404406E-3</v>
          </cell>
          <cell r="AA74">
            <v>-8.1321775814183275E-3</v>
          </cell>
          <cell r="AB74">
            <v>-5.3398008943568651E-3</v>
          </cell>
          <cell r="AC74">
            <v>-2.3257707829709793E-2</v>
          </cell>
          <cell r="AD74">
            <v>-1.3363008454581417E-2</v>
          </cell>
          <cell r="AE74">
            <v>-2.0941746093125067E-2</v>
          </cell>
          <cell r="AF74">
            <v>-1.0382544811407426E-2</v>
          </cell>
          <cell r="AG74">
            <v>-2.9364051878109032E-2</v>
          </cell>
          <cell r="AH74">
            <v>-2.4577086956574398E-2</v>
          </cell>
          <cell r="AI74">
            <v>-3.0245760908292674E-2</v>
          </cell>
          <cell r="AJ74">
            <v>-2.5419675404857033E-2</v>
          </cell>
          <cell r="AK74">
            <v>-1.7228591388331483E-2</v>
          </cell>
          <cell r="AL74">
            <v>-9.9379364637706413E-3</v>
          </cell>
          <cell r="AM74">
            <v>-3.7236195513918449E-2</v>
          </cell>
          <cell r="AN74">
            <v>-3.0049587345790586E-2</v>
          </cell>
          <cell r="AO74">
            <v>-3.342162389118658E-2</v>
          </cell>
          <cell r="AP74">
            <v>-1.8783137390011941E-2</v>
          </cell>
          <cell r="AQ74">
            <v>-3.0961977993045141E-2</v>
          </cell>
        </row>
        <row r="77">
          <cell r="C77">
            <v>500</v>
          </cell>
          <cell r="D77">
            <v>0</v>
          </cell>
          <cell r="E77">
            <v>25</v>
          </cell>
          <cell r="F77">
            <v>68</v>
          </cell>
          <cell r="G77">
            <v>115</v>
          </cell>
          <cell r="H77">
            <v>119</v>
          </cell>
          <cell r="I77">
            <v>144</v>
          </cell>
          <cell r="J77">
            <v>144</v>
          </cell>
          <cell r="K77">
            <v>149</v>
          </cell>
          <cell r="L77">
            <v>140</v>
          </cell>
          <cell r="M77">
            <v>152</v>
          </cell>
          <cell r="N77">
            <v>179</v>
          </cell>
          <cell r="O77">
            <v>145</v>
          </cell>
          <cell r="P77">
            <v>181</v>
          </cell>
          <cell r="Q77">
            <v>156</v>
          </cell>
          <cell r="R77">
            <v>155</v>
          </cell>
          <cell r="S77">
            <v>169</v>
          </cell>
          <cell r="T77">
            <v>155</v>
          </cell>
          <cell r="U77">
            <v>157</v>
          </cell>
          <cell r="V77">
            <v>157</v>
          </cell>
          <cell r="W77">
            <v>132</v>
          </cell>
          <cell r="X77">
            <v>158</v>
          </cell>
          <cell r="Y77">
            <v>139</v>
          </cell>
          <cell r="Z77">
            <v>189</v>
          </cell>
          <cell r="AA77">
            <v>158</v>
          </cell>
          <cell r="AB77">
            <v>180</v>
          </cell>
          <cell r="AC77">
            <v>145</v>
          </cell>
          <cell r="AD77">
            <v>153</v>
          </cell>
          <cell r="AE77">
            <v>162</v>
          </cell>
          <cell r="AF77">
            <v>195</v>
          </cell>
          <cell r="AG77">
            <v>157</v>
          </cell>
          <cell r="AH77">
            <v>170</v>
          </cell>
          <cell r="AI77">
            <v>153</v>
          </cell>
          <cell r="AJ77">
            <v>170</v>
          </cell>
          <cell r="AK77">
            <v>176</v>
          </cell>
          <cell r="AL77">
            <v>222</v>
          </cell>
          <cell r="AM77">
            <v>182</v>
          </cell>
          <cell r="AN77">
            <v>182</v>
          </cell>
          <cell r="AO77">
            <v>188</v>
          </cell>
          <cell r="AP77">
            <v>211</v>
          </cell>
          <cell r="AQ77">
            <v>186</v>
          </cell>
        </row>
        <row r="82">
          <cell r="C82">
            <v>500</v>
          </cell>
          <cell r="D82">
            <v>39</v>
          </cell>
          <cell r="E82">
            <v>91</v>
          </cell>
          <cell r="F82">
            <v>116</v>
          </cell>
          <cell r="G82">
            <v>124</v>
          </cell>
          <cell r="H82">
            <v>109</v>
          </cell>
          <cell r="I82">
            <v>117</v>
          </cell>
          <cell r="J82">
            <v>100</v>
          </cell>
          <cell r="K82">
            <v>107</v>
          </cell>
          <cell r="L82">
            <v>101</v>
          </cell>
          <cell r="M82">
            <v>106</v>
          </cell>
          <cell r="N82">
            <v>108</v>
          </cell>
          <cell r="O82">
            <v>113</v>
          </cell>
          <cell r="P82">
            <v>102</v>
          </cell>
          <cell r="Q82">
            <v>98</v>
          </cell>
          <cell r="R82">
            <v>105</v>
          </cell>
          <cell r="S82">
            <v>103</v>
          </cell>
          <cell r="T82">
            <v>100</v>
          </cell>
          <cell r="U82">
            <v>105</v>
          </cell>
          <cell r="V82">
            <v>121</v>
          </cell>
          <cell r="W82">
            <v>91</v>
          </cell>
          <cell r="X82">
            <v>103</v>
          </cell>
          <cell r="Y82">
            <v>98</v>
          </cell>
          <cell r="Z82">
            <v>106</v>
          </cell>
          <cell r="AA82">
            <v>113</v>
          </cell>
          <cell r="AB82">
            <v>109</v>
          </cell>
          <cell r="AC82">
            <v>103</v>
          </cell>
          <cell r="AD82">
            <v>121</v>
          </cell>
          <cell r="AE82">
            <v>118</v>
          </cell>
          <cell r="AF82">
            <v>116</v>
          </cell>
          <cell r="AG82">
            <v>108</v>
          </cell>
          <cell r="AH82">
            <v>127</v>
          </cell>
          <cell r="AI82">
            <v>129</v>
          </cell>
          <cell r="AJ82">
            <v>127</v>
          </cell>
          <cell r="AK82">
            <v>136</v>
          </cell>
          <cell r="AL82">
            <v>153</v>
          </cell>
          <cell r="AM82">
            <v>139</v>
          </cell>
          <cell r="AN82">
            <v>150</v>
          </cell>
          <cell r="AO82">
            <v>135</v>
          </cell>
          <cell r="AP82">
            <v>139</v>
          </cell>
          <cell r="AQ82">
            <v>144</v>
          </cell>
        </row>
        <row r="99">
          <cell r="C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D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E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F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G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H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I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J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K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L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M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N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O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P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Q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R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S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T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U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V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W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X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Y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Z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A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B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C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D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E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F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G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H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I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J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K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L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M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N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O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P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  <cell r="AQ99" t="str">
            <v xml:space="preserve">File 'alim_v3.54_alm~averages~rep_alm_ext.dbf' does not exist. | SELECT sum(ret_bkeven), val(alltrim(time)) AS ms_month FROM 'C:\Alim\moses\results\output_batch\ALIM_V3.54_alm~Averages~Rep_ALM_Ext.DBF' WHERE not(time like 'IRR%') and not(time like 'PV%') </v>
          </cell>
        </row>
      </sheetData>
      <sheetData sheetId="2"/>
      <sheetData sheetId="3" refreshError="1">
        <row r="5">
          <cell r="C5">
            <v>89901.757368014805</v>
          </cell>
          <cell r="D5">
            <v>97227.021036382444</v>
          </cell>
          <cell r="E5">
            <v>101030.50648591673</v>
          </cell>
          <cell r="F5">
            <v>103117.14956078332</v>
          </cell>
          <cell r="G5">
            <v>103060.52097631329</v>
          </cell>
          <cell r="H5">
            <v>101566.68272251982</v>
          </cell>
          <cell r="I5">
            <v>100603.13489153588</v>
          </cell>
          <cell r="J5">
            <v>98612.746292173266</v>
          </cell>
          <cell r="K5">
            <v>93646.997405112561</v>
          </cell>
          <cell r="L5">
            <v>89332.382013749317</v>
          </cell>
          <cell r="M5">
            <v>86471.19049060368</v>
          </cell>
          <cell r="N5">
            <v>82648.098675554153</v>
          </cell>
          <cell r="O5">
            <v>77903.737189139007</v>
          </cell>
          <cell r="P5">
            <v>74147.997099261585</v>
          </cell>
          <cell r="Q5">
            <v>66819.028270005889</v>
          </cell>
          <cell r="R5">
            <v>60361.595087198228</v>
          </cell>
          <cell r="S5">
            <v>55976.515875000121</v>
          </cell>
          <cell r="T5">
            <v>50627.515786092641</v>
          </cell>
          <cell r="U5">
            <v>47019.495346784206</v>
          </cell>
          <cell r="V5">
            <v>42250.932646269321</v>
          </cell>
          <cell r="W5">
            <v>35738.086773581985</v>
          </cell>
          <cell r="X5">
            <v>31350.185401233019</v>
          </cell>
          <cell r="Y5">
            <v>26550.620649325952</v>
          </cell>
          <cell r="Z5">
            <v>22602.025301410107</v>
          </cell>
          <cell r="AA5">
            <v>19441.730330165683</v>
          </cell>
          <cell r="AB5">
            <v>16062.125266231476</v>
          </cell>
          <cell r="AC5">
            <v>12430.253125199071</v>
          </cell>
          <cell r="AD5">
            <v>9970.2908726745391</v>
          </cell>
          <cell r="AE5">
            <v>7795.3259572760908</v>
          </cell>
          <cell r="AF5">
            <v>6585.6378945860006</v>
          </cell>
          <cell r="AG5">
            <v>5180.8062316908836</v>
          </cell>
          <cell r="AH5">
            <v>4212.0206366857437</v>
          </cell>
          <cell r="AI5">
            <v>3458.1211818397546</v>
          </cell>
          <cell r="AJ5">
            <v>2913.6033373589853</v>
          </cell>
          <cell r="AK5">
            <v>2373.8878708182519</v>
          </cell>
          <cell r="AL5">
            <v>1970.6293594218193</v>
          </cell>
          <cell r="AM5">
            <v>1679.1363316180482</v>
          </cell>
          <cell r="AN5">
            <v>1362.1482090716772</v>
          </cell>
          <cell r="AO5">
            <v>1176.5856274689752</v>
          </cell>
          <cell r="AP5">
            <v>1039.9513786538178</v>
          </cell>
          <cell r="AQ5">
            <v>950.14318751721828</v>
          </cell>
        </row>
        <row r="6">
          <cell r="C6">
            <v>89901.757368014805</v>
          </cell>
          <cell r="D6">
            <v>162692.77138964599</v>
          </cell>
          <cell r="E6">
            <v>195220.68268207222</v>
          </cell>
          <cell r="F6">
            <v>190663.18953580147</v>
          </cell>
          <cell r="G6">
            <v>189192.17969445718</v>
          </cell>
          <cell r="H6">
            <v>195155.93760036529</v>
          </cell>
          <cell r="I6">
            <v>189516.76272292351</v>
          </cell>
          <cell r="J6">
            <v>190885.12068013442</v>
          </cell>
          <cell r="K6">
            <v>190613.69240206349</v>
          </cell>
          <cell r="L6">
            <v>198088.67160391016</v>
          </cell>
          <cell r="M6">
            <v>202709.27088614285</v>
          </cell>
          <cell r="N6">
            <v>202053.74828227426</v>
          </cell>
          <cell r="O6">
            <v>202656.16184854109</v>
          </cell>
          <cell r="P6">
            <v>179571.30335858982</v>
          </cell>
          <cell r="Q6">
            <v>170024.98066434913</v>
          </cell>
          <cell r="R6">
            <v>167747.72526440554</v>
          </cell>
          <cell r="S6">
            <v>172952.13736168892</v>
          </cell>
          <cell r="T6">
            <v>173844.3365273524</v>
          </cell>
          <cell r="U6">
            <v>165903.10461691141</v>
          </cell>
          <cell r="V6">
            <v>153052.23844989165</v>
          </cell>
          <cell r="W6">
            <v>139063.89981119029</v>
          </cell>
          <cell r="X6">
            <v>112863.68007462418</v>
          </cell>
          <cell r="Y6">
            <v>102808.75875058389</v>
          </cell>
          <cell r="Z6">
            <v>95444.396219428338</v>
          </cell>
          <cell r="AA6">
            <v>89264.362800905204</v>
          </cell>
          <cell r="AB6">
            <v>74933.056959857568</v>
          </cell>
          <cell r="AC6">
            <v>67093.053135384238</v>
          </cell>
          <cell r="AD6">
            <v>75138.74430479249</v>
          </cell>
          <cell r="AE6">
            <v>65422.531122078923</v>
          </cell>
          <cell r="AF6">
            <v>61597.955014436542</v>
          </cell>
          <cell r="AG6">
            <v>49700.95560064201</v>
          </cell>
          <cell r="AH6">
            <v>49116.324016048267</v>
          </cell>
          <cell r="AI6">
            <v>47071.085679553828</v>
          </cell>
          <cell r="AJ6">
            <v>33947.775988656278</v>
          </cell>
          <cell r="AK6">
            <v>26383.354145705322</v>
          </cell>
          <cell r="AL6">
            <v>30699.201124150248</v>
          </cell>
          <cell r="AM6">
            <v>28060.728628704652</v>
          </cell>
          <cell r="AN6">
            <v>34754.486740684944</v>
          </cell>
          <cell r="AO6">
            <v>23484.888064138664</v>
          </cell>
          <cell r="AP6">
            <v>30134.281395772359</v>
          </cell>
          <cell r="AQ6">
            <v>28580.743626158997</v>
          </cell>
        </row>
        <row r="7">
          <cell r="C7">
            <v>89901.757368014805</v>
          </cell>
          <cell r="D7">
            <v>145675.62400767356</v>
          </cell>
          <cell r="E7">
            <v>160294.93686925154</v>
          </cell>
          <cell r="F7">
            <v>164643.53273192036</v>
          </cell>
          <cell r="G7">
            <v>164723.12826203764</v>
          </cell>
          <cell r="H7">
            <v>172291.04589127403</v>
          </cell>
          <cell r="I7">
            <v>170438.29724610399</v>
          </cell>
          <cell r="J7">
            <v>163513.18197425007</v>
          </cell>
          <cell r="K7">
            <v>166574.88624361317</v>
          </cell>
          <cell r="L7">
            <v>168688.9804966365</v>
          </cell>
          <cell r="M7">
            <v>172488.15208597516</v>
          </cell>
          <cell r="N7">
            <v>163688.69876400381</v>
          </cell>
          <cell r="O7">
            <v>162736.71370089464</v>
          </cell>
          <cell r="P7">
            <v>140869.01720857358</v>
          </cell>
          <cell r="Q7">
            <v>132134.64989962606</v>
          </cell>
          <cell r="R7">
            <v>121425.74217411489</v>
          </cell>
          <cell r="S7">
            <v>116165.06546506786</v>
          </cell>
          <cell r="T7">
            <v>118677.07266647523</v>
          </cell>
          <cell r="U7">
            <v>107618.0592500114</v>
          </cell>
          <cell r="V7">
            <v>102446.59645326271</v>
          </cell>
          <cell r="W7">
            <v>94381.605663930954</v>
          </cell>
          <cell r="X7">
            <v>82049.093845323718</v>
          </cell>
          <cell r="Y7">
            <v>70382.241022416798</v>
          </cell>
          <cell r="Z7">
            <v>67953.436486226143</v>
          </cell>
          <cell r="AA7">
            <v>57670.049101560726</v>
          </cell>
          <cell r="AB7">
            <v>50916.548865131554</v>
          </cell>
          <cell r="AC7">
            <v>41020.969102329735</v>
          </cell>
          <cell r="AD7">
            <v>34279.613199795873</v>
          </cell>
          <cell r="AE7">
            <v>29343.502326193586</v>
          </cell>
          <cell r="AF7">
            <v>25116.27168232101</v>
          </cell>
          <cell r="AG7">
            <v>22106.444510650428</v>
          </cell>
          <cell r="AH7">
            <v>18269.310322644546</v>
          </cell>
          <cell r="AI7">
            <v>16189.89485519936</v>
          </cell>
          <cell r="AJ7">
            <v>14432.013965976446</v>
          </cell>
          <cell r="AK7">
            <v>11321.531817621342</v>
          </cell>
          <cell r="AL7">
            <v>10393.374367349837</v>
          </cell>
          <cell r="AM7">
            <v>8795.0085000060681</v>
          </cell>
          <cell r="AN7">
            <v>8095.5552697363273</v>
          </cell>
          <cell r="AO7">
            <v>7488.464942413244</v>
          </cell>
          <cell r="AP7">
            <v>6460.1571331425348</v>
          </cell>
          <cell r="AQ7">
            <v>6059.6028611253441</v>
          </cell>
        </row>
        <row r="8">
          <cell r="C8">
            <v>89901.757368014805</v>
          </cell>
          <cell r="D8">
            <v>115629.45729725879</v>
          </cell>
          <cell r="E8">
            <v>126213.20163101231</v>
          </cell>
          <cell r="F8">
            <v>131213.66537645465</v>
          </cell>
          <cell r="G8">
            <v>129039.07732197642</v>
          </cell>
          <cell r="H8">
            <v>127660.46758821887</v>
          </cell>
          <cell r="I8">
            <v>128993.98573746944</v>
          </cell>
          <cell r="J8">
            <v>125091.57898145323</v>
          </cell>
          <cell r="K8">
            <v>122217.61355224658</v>
          </cell>
          <cell r="L8">
            <v>118896.13761577827</v>
          </cell>
          <cell r="M8">
            <v>117647.64896612077</v>
          </cell>
          <cell r="N8">
            <v>114837.27558854825</v>
          </cell>
          <cell r="O8">
            <v>106104.61682448423</v>
          </cell>
          <cell r="P8">
            <v>99004.228874917928</v>
          </cell>
          <cell r="Q8">
            <v>88532.771064663524</v>
          </cell>
          <cell r="R8">
            <v>83071.267720962584</v>
          </cell>
          <cell r="S8">
            <v>78400.082654815051</v>
          </cell>
          <cell r="T8">
            <v>73383.552897986883</v>
          </cell>
          <cell r="U8">
            <v>66471.511284139546</v>
          </cell>
          <cell r="V8">
            <v>59211.92741678968</v>
          </cell>
          <cell r="W8">
            <v>52735.875446936785</v>
          </cell>
          <cell r="X8">
            <v>47464.814593562485</v>
          </cell>
          <cell r="Y8">
            <v>39445.536902200489</v>
          </cell>
          <cell r="Z8">
            <v>34568.398465213373</v>
          </cell>
          <cell r="AA8">
            <v>30452.003515912325</v>
          </cell>
          <cell r="AB8">
            <v>26475.067199661509</v>
          </cell>
          <cell r="AC8">
            <v>20578.272852428392</v>
          </cell>
          <cell r="AD8">
            <v>16530.794920234293</v>
          </cell>
          <cell r="AE8">
            <v>13433.739644905381</v>
          </cell>
          <cell r="AF8">
            <v>11056.331793326475</v>
          </cell>
          <cell r="AG8">
            <v>9155.3579590749214</v>
          </cell>
          <cell r="AH8">
            <v>8373.2472787237621</v>
          </cell>
          <cell r="AI8">
            <v>6841.6858984493092</v>
          </cell>
          <cell r="AJ8">
            <v>5763.632694077116</v>
          </cell>
          <cell r="AK8">
            <v>4642.3925755328755</v>
          </cell>
          <cell r="AL8">
            <v>4365.5959292003163</v>
          </cell>
          <cell r="AM8">
            <v>3675.708463289347</v>
          </cell>
          <cell r="AN8">
            <v>3144.3590665282013</v>
          </cell>
          <cell r="AO8">
            <v>2707.2966409985365</v>
          </cell>
          <cell r="AP8">
            <v>2199.1555576547084</v>
          </cell>
          <cell r="AQ8">
            <v>1960.7925509453573</v>
          </cell>
        </row>
        <row r="9">
          <cell r="C9">
            <v>89901.757368014805</v>
          </cell>
          <cell r="D9">
            <v>78720.583171379505</v>
          </cell>
          <cell r="E9">
            <v>74230.698826101361</v>
          </cell>
          <cell r="F9">
            <v>73286.827032511777</v>
          </cell>
          <cell r="G9">
            <v>75362.301355270087</v>
          </cell>
          <cell r="H9">
            <v>74810.260669809999</v>
          </cell>
          <cell r="I9">
            <v>70984.121580919687</v>
          </cell>
          <cell r="J9">
            <v>70404.970177071154</v>
          </cell>
          <cell r="K9">
            <v>65111.06707402438</v>
          </cell>
          <cell r="L9">
            <v>55917.841314618527</v>
          </cell>
          <cell r="M9">
            <v>51735.371317036988</v>
          </cell>
          <cell r="N9">
            <v>46230.788037046434</v>
          </cell>
          <cell r="O9">
            <v>41000.900998263183</v>
          </cell>
          <cell r="P9">
            <v>40029.131392856958</v>
          </cell>
          <cell r="Q9">
            <v>40926.43244211912</v>
          </cell>
          <cell r="R9">
            <v>34995.885414550721</v>
          </cell>
          <cell r="S9">
            <v>29701.014258993924</v>
          </cell>
          <cell r="T9">
            <v>24665.460326469303</v>
          </cell>
          <cell r="U9">
            <v>21155.423501437992</v>
          </cell>
          <cell r="V9">
            <v>17833.339166726888</v>
          </cell>
          <cell r="W9">
            <v>15887.681009091973</v>
          </cell>
          <cell r="X9">
            <v>13189.232158089057</v>
          </cell>
          <cell r="Y9">
            <v>10886.848479145705</v>
          </cell>
          <cell r="Z9">
            <v>8029.9831038379516</v>
          </cell>
          <cell r="AA9">
            <v>6585.386025133238</v>
          </cell>
          <cell r="AB9">
            <v>4506.5259607369753</v>
          </cell>
          <cell r="AC9">
            <v>5082.4062368953746</v>
          </cell>
          <cell r="AD9">
            <v>3028.4413809241805</v>
          </cell>
          <cell r="AE9">
            <v>1973.8065140767881</v>
          </cell>
          <cell r="AF9">
            <v>1187.9374580856934</v>
          </cell>
          <cell r="AG9">
            <v>998.0723814849556</v>
          </cell>
          <cell r="AH9">
            <v>528.75736676497388</v>
          </cell>
          <cell r="AI9">
            <v>447.61204204719326</v>
          </cell>
          <cell r="AJ9">
            <v>355.24725032089094</v>
          </cell>
          <cell r="AK9">
            <v>211.11060524354502</v>
          </cell>
          <cell r="AL9">
            <v>56.630280440450647</v>
          </cell>
          <cell r="AM9">
            <v>-35.805037416907957</v>
          </cell>
          <cell r="AN9">
            <v>-13.497285950019025</v>
          </cell>
          <cell r="AO9">
            <v>-15.620627592121251</v>
          </cell>
          <cell r="AP9">
            <v>12.704545634918846</v>
          </cell>
          <cell r="AQ9">
            <v>-34.566373004650231</v>
          </cell>
        </row>
        <row r="10">
          <cell r="C10">
            <v>89901.757368014805</v>
          </cell>
          <cell r="D10">
            <v>46139.358974061965</v>
          </cell>
          <cell r="E10">
            <v>32817.608175231639</v>
          </cell>
          <cell r="F10">
            <v>29947.924943825725</v>
          </cell>
          <cell r="G10">
            <v>31403.325272196649</v>
          </cell>
          <cell r="H10">
            <v>21408.290902294219</v>
          </cell>
          <cell r="I10">
            <v>19399.238267267705</v>
          </cell>
          <cell r="J10">
            <v>21768.862342596709</v>
          </cell>
          <cell r="K10">
            <v>17147.933953115938</v>
          </cell>
          <cell r="L10">
            <v>12293.204163308441</v>
          </cell>
          <cell r="M10">
            <v>9930.9009964213365</v>
          </cell>
          <cell r="N10">
            <v>1133.6119233671427</v>
          </cell>
          <cell r="O10">
            <v>-7718.6077017601128</v>
          </cell>
          <cell r="P10">
            <v>-8376.8277365206486</v>
          </cell>
          <cell r="Q10">
            <v>-7818.614169110745</v>
          </cell>
          <cell r="R10">
            <v>-9216.175499271154</v>
          </cell>
          <cell r="S10">
            <v>-12720.313371197313</v>
          </cell>
          <cell r="T10">
            <v>-14822.787982428908</v>
          </cell>
          <cell r="U10">
            <v>-14998.277150761216</v>
          </cell>
          <cell r="V10">
            <v>-16457.730716030179</v>
          </cell>
          <cell r="W10">
            <v>-16879.99427577664</v>
          </cell>
          <cell r="X10">
            <v>-11559.827062609151</v>
          </cell>
          <cell r="Y10">
            <v>-9946.6808420494199</v>
          </cell>
          <cell r="Z10">
            <v>-10053.323653055355</v>
          </cell>
          <cell r="AA10">
            <v>-7799.6577941033911</v>
          </cell>
          <cell r="AB10">
            <v>-7166.571813529521</v>
          </cell>
          <cell r="AC10">
            <v>-6242.8969837001187</v>
          </cell>
          <cell r="AD10">
            <v>-5926.4491162384857</v>
          </cell>
          <cell r="AE10">
            <v>-5240.3351319043968</v>
          </cell>
          <cell r="AF10">
            <v>-3988.4526903298015</v>
          </cell>
          <cell r="AG10">
            <v>-4034.9910515709148</v>
          </cell>
          <cell r="AH10">
            <v>-3147.7376280108633</v>
          </cell>
          <cell r="AI10">
            <v>-2548.1200923259071</v>
          </cell>
          <cell r="AJ10">
            <v>-2416.6625546386185</v>
          </cell>
          <cell r="AK10">
            <v>-1927.7105501594626</v>
          </cell>
          <cell r="AL10">
            <v>-1570.0119109354112</v>
          </cell>
          <cell r="AM10">
            <v>-1409.1764263211637</v>
          </cell>
          <cell r="AN10">
            <v>-1231.9251151273754</v>
          </cell>
          <cell r="AO10">
            <v>-993.67671955118794</v>
          </cell>
          <cell r="AP10">
            <v>-845.2422005156842</v>
          </cell>
          <cell r="AQ10">
            <v>-772.31649664689974</v>
          </cell>
        </row>
        <row r="11">
          <cell r="C11">
            <v>89901.757368014805</v>
          </cell>
          <cell r="D11">
            <v>27701.43068378538</v>
          </cell>
          <cell r="E11">
            <v>-2664.6718566649561</v>
          </cell>
          <cell r="F11">
            <v>3383.2522790977955</v>
          </cell>
          <cell r="G11">
            <v>1933.4181054484843</v>
          </cell>
          <cell r="H11">
            <v>-27036.392525152864</v>
          </cell>
          <cell r="I11">
            <v>-23379.898740466477</v>
          </cell>
          <cell r="J11">
            <v>-15445.195619642855</v>
          </cell>
          <cell r="K11">
            <v>-17946.883571508348</v>
          </cell>
          <cell r="L11">
            <v>-16733.449742170571</v>
          </cell>
          <cell r="M11">
            <v>-21265.750656788288</v>
          </cell>
          <cell r="N11">
            <v>-36502.711577571929</v>
          </cell>
          <cell r="O11">
            <v>-31923.85829686129</v>
          </cell>
          <cell r="P11">
            <v>-36594.070164438606</v>
          </cell>
          <cell r="Q11">
            <v>-32282.114962854772</v>
          </cell>
          <cell r="R11">
            <v>-41694.953368131552</v>
          </cell>
          <cell r="S11">
            <v>-41434.038167414066</v>
          </cell>
          <cell r="T11">
            <v>-39322.54661460936</v>
          </cell>
          <cell r="U11">
            <v>-33631.534073079885</v>
          </cell>
          <cell r="V11">
            <v>-32678.256920284897</v>
          </cell>
          <cell r="W11">
            <v>-31015.65191995597</v>
          </cell>
          <cell r="X11">
            <v>-23855.813440665752</v>
          </cell>
          <cell r="Y11">
            <v>-18566.756450602516</v>
          </cell>
          <cell r="Z11">
            <v>-18605.854009361057</v>
          </cell>
          <cell r="AA11">
            <v>-16775.64455626265</v>
          </cell>
          <cell r="AB11">
            <v>-14562.456302017607</v>
          </cell>
          <cell r="AC11">
            <v>-11898.688266013951</v>
          </cell>
          <cell r="AD11">
            <v>-10745.402357652243</v>
          </cell>
          <cell r="AE11">
            <v>-8389.0626813628896</v>
          </cell>
          <cell r="AF11">
            <v>-7597.7389196253343</v>
          </cell>
          <cell r="AG11">
            <v>-7058.6955326680654</v>
          </cell>
          <cell r="AH11">
            <v>-4921.2528420050576</v>
          </cell>
          <cell r="AI11">
            <v>-3791.7586656893286</v>
          </cell>
          <cell r="AJ11">
            <v>-3352.4705171297396</v>
          </cell>
          <cell r="AK11">
            <v>-2873.4900994595346</v>
          </cell>
          <cell r="AL11">
            <v>-2521.8643318148534</v>
          </cell>
          <cell r="AM11">
            <v>-2205.8632113527574</v>
          </cell>
          <cell r="AN11">
            <v>-1786.8074602383012</v>
          </cell>
          <cell r="AO11">
            <v>-1673.5363607133111</v>
          </cell>
          <cell r="AP11">
            <v>-1353.9569155890545</v>
          </cell>
          <cell r="AQ11">
            <v>-1212.5694847679119</v>
          </cell>
        </row>
        <row r="14">
          <cell r="C14">
            <v>0</v>
          </cell>
          <cell r="D14">
            <v>0</v>
          </cell>
          <cell r="E14">
            <v>5</v>
          </cell>
          <cell r="F14">
            <v>4</v>
          </cell>
          <cell r="G14">
            <v>4</v>
          </cell>
          <cell r="H14">
            <v>11</v>
          </cell>
          <cell r="I14">
            <v>10</v>
          </cell>
          <cell r="J14">
            <v>10</v>
          </cell>
          <cell r="K14">
            <v>13</v>
          </cell>
          <cell r="L14">
            <v>13</v>
          </cell>
          <cell r="M14">
            <v>16</v>
          </cell>
          <cell r="N14">
            <v>23</v>
          </cell>
          <cell r="O14">
            <v>31</v>
          </cell>
          <cell r="P14">
            <v>37</v>
          </cell>
          <cell r="Q14">
            <v>32</v>
          </cell>
          <cell r="R14">
            <v>38</v>
          </cell>
          <cell r="S14">
            <v>43</v>
          </cell>
          <cell r="T14">
            <v>50</v>
          </cell>
          <cell r="U14">
            <v>61</v>
          </cell>
          <cell r="V14">
            <v>67</v>
          </cell>
          <cell r="W14">
            <v>63</v>
          </cell>
          <cell r="X14">
            <v>64</v>
          </cell>
          <cell r="Y14">
            <v>60</v>
          </cell>
          <cell r="Z14">
            <v>82</v>
          </cell>
          <cell r="AA14">
            <v>89</v>
          </cell>
          <cell r="AB14">
            <v>88</v>
          </cell>
          <cell r="AC14">
            <v>95</v>
          </cell>
          <cell r="AD14">
            <v>88</v>
          </cell>
          <cell r="AE14">
            <v>99</v>
          </cell>
          <cell r="AF14">
            <v>104</v>
          </cell>
          <cell r="AG14">
            <v>103</v>
          </cell>
          <cell r="AH14">
            <v>110</v>
          </cell>
          <cell r="AI14">
            <v>104</v>
          </cell>
          <cell r="AJ14">
            <v>104</v>
          </cell>
          <cell r="AK14">
            <v>110</v>
          </cell>
          <cell r="AL14">
            <v>122</v>
          </cell>
          <cell r="AM14">
            <v>128</v>
          </cell>
          <cell r="AN14">
            <v>126</v>
          </cell>
          <cell r="AO14">
            <v>127</v>
          </cell>
          <cell r="AP14">
            <v>120</v>
          </cell>
          <cell r="AQ14">
            <v>135</v>
          </cell>
        </row>
        <row r="23">
          <cell r="C23">
            <v>92575.322111780173</v>
          </cell>
          <cell r="D23">
            <v>98977.53468489724</v>
          </cell>
          <cell r="E23">
            <v>103737.84627147389</v>
          </cell>
          <cell r="F23">
            <v>107251.47233516425</v>
          </cell>
          <cell r="G23">
            <v>106806.44204911852</v>
          </cell>
          <cell r="H23">
            <v>106805.25107448059</v>
          </cell>
          <cell r="I23">
            <v>104890.88821989321</v>
          </cell>
          <cell r="J23">
            <v>102911.32873808479</v>
          </cell>
          <cell r="K23">
            <v>100657.67894855571</v>
          </cell>
          <cell r="L23">
            <v>95529.183390417937</v>
          </cell>
          <cell r="M23">
            <v>95535.041169939461</v>
          </cell>
          <cell r="N23">
            <v>89144.061578053355</v>
          </cell>
          <cell r="O23">
            <v>86099.199050065581</v>
          </cell>
          <cell r="P23">
            <v>82942.025792111453</v>
          </cell>
          <cell r="Q23">
            <v>76847.575643718417</v>
          </cell>
          <cell r="R23">
            <v>70538.526153051978</v>
          </cell>
          <cell r="S23">
            <v>67360.348546663256</v>
          </cell>
          <cell r="T23">
            <v>61423.567624908421</v>
          </cell>
          <cell r="U23">
            <v>57987.251484494001</v>
          </cell>
          <cell r="V23">
            <v>51431.957403933258</v>
          </cell>
          <cell r="W23">
            <v>45435.379441108373</v>
          </cell>
          <cell r="X23">
            <v>41350.905286120447</v>
          </cell>
          <cell r="Y23">
            <v>36858.734214390694</v>
          </cell>
          <cell r="Z23">
            <v>32071.706596913173</v>
          </cell>
          <cell r="AA23">
            <v>28860.278214772032</v>
          </cell>
          <cell r="AB23">
            <v>26565.9927175878</v>
          </cell>
          <cell r="AC23">
            <v>22206.217484419882</v>
          </cell>
          <cell r="AD23">
            <v>17973.328718325982</v>
          </cell>
          <cell r="AE23">
            <v>13671.951720839672</v>
          </cell>
          <cell r="AF23">
            <v>10033.794367046856</v>
          </cell>
          <cell r="AG23">
            <v>7147.0788817438597</v>
          </cell>
          <cell r="AH23">
            <v>5632.1165082559955</v>
          </cell>
          <cell r="AI23">
            <v>4668.6323480218089</v>
          </cell>
          <cell r="AJ23">
            <v>3835.1156450522562</v>
          </cell>
          <cell r="AK23">
            <v>3337.0023783497977</v>
          </cell>
          <cell r="AL23">
            <v>2924.652736090025</v>
          </cell>
          <cell r="AM23">
            <v>2617.5740825318394</v>
          </cell>
          <cell r="AN23">
            <v>2168.2595447941271</v>
          </cell>
          <cell r="AO23">
            <v>1667.7519615231511</v>
          </cell>
          <cell r="AP23">
            <v>1326.5080530697751</v>
          </cell>
          <cell r="AQ23">
            <v>993.54155825648172</v>
          </cell>
        </row>
        <row r="24">
          <cell r="C24">
            <v>92575.322111780173</v>
          </cell>
          <cell r="D24">
            <v>166703.63123591084</v>
          </cell>
          <cell r="E24">
            <v>208281.36448813611</v>
          </cell>
          <cell r="F24">
            <v>202144.62714065236</v>
          </cell>
          <cell r="G24">
            <v>199093.78724070752</v>
          </cell>
          <cell r="H24">
            <v>212585.62947294011</v>
          </cell>
          <cell r="I24">
            <v>198490.01489280976</v>
          </cell>
          <cell r="J24">
            <v>206023.11746750658</v>
          </cell>
          <cell r="K24">
            <v>202639.26235108721</v>
          </cell>
          <cell r="L24">
            <v>202592.04375289357</v>
          </cell>
          <cell r="M24">
            <v>212630.45892881072</v>
          </cell>
          <cell r="N24">
            <v>205957.85589484466</v>
          </cell>
          <cell r="O24">
            <v>212999.84091987944</v>
          </cell>
          <cell r="P24">
            <v>192476.60399509425</v>
          </cell>
          <cell r="Q24">
            <v>180283.75037916077</v>
          </cell>
          <cell r="R24">
            <v>171220.36778987819</v>
          </cell>
          <cell r="S24">
            <v>189029.35650771594</v>
          </cell>
          <cell r="T24">
            <v>185437.36694597686</v>
          </cell>
          <cell r="U24">
            <v>170710.20321641117</v>
          </cell>
          <cell r="V24">
            <v>157786.7353840053</v>
          </cell>
          <cell r="W24">
            <v>142166.71935765198</v>
          </cell>
          <cell r="X24">
            <v>124008.77661440683</v>
          </cell>
          <cell r="Y24">
            <v>101785.77695390764</v>
          </cell>
          <cell r="Z24">
            <v>98254.065960284686</v>
          </cell>
          <cell r="AA24">
            <v>94725.301296174381</v>
          </cell>
          <cell r="AB24">
            <v>82755.539535327727</v>
          </cell>
          <cell r="AC24">
            <v>73495.347067789873</v>
          </cell>
          <cell r="AD24">
            <v>78706.197873397628</v>
          </cell>
          <cell r="AE24">
            <v>66346.221631015971</v>
          </cell>
          <cell r="AF24">
            <v>59521.864832983345</v>
          </cell>
          <cell r="AG24">
            <v>48040.440852782172</v>
          </cell>
          <cell r="AH24">
            <v>41965.038986603839</v>
          </cell>
          <cell r="AI24">
            <v>45527.020062997057</v>
          </cell>
          <cell r="AJ24">
            <v>36387.179062964882</v>
          </cell>
          <cell r="AK24">
            <v>29125.488841763803</v>
          </cell>
          <cell r="AL24">
            <v>32329.037300552242</v>
          </cell>
          <cell r="AM24">
            <v>25714.625031367243</v>
          </cell>
          <cell r="AN24">
            <v>35899.968281216148</v>
          </cell>
          <cell r="AO24">
            <v>20312.610219708309</v>
          </cell>
          <cell r="AP24">
            <v>25051.433978551322</v>
          </cell>
          <cell r="AQ24">
            <v>24705.237085455381</v>
          </cell>
        </row>
        <row r="25">
          <cell r="C25">
            <v>92575.322111780173</v>
          </cell>
          <cell r="D25">
            <v>151535.69180030507</v>
          </cell>
          <cell r="E25">
            <v>167528.42267734444</v>
          </cell>
          <cell r="F25">
            <v>171287.56378494625</v>
          </cell>
          <cell r="G25">
            <v>175330.30209384675</v>
          </cell>
          <cell r="H25">
            <v>180728.26478157914</v>
          </cell>
          <cell r="I25">
            <v>180532.28880895095</v>
          </cell>
          <cell r="J25">
            <v>172951.44349380891</v>
          </cell>
          <cell r="K25">
            <v>174399.10709786243</v>
          </cell>
          <cell r="L25">
            <v>177521.36398183589</v>
          </cell>
          <cell r="M25">
            <v>178831.14565806437</v>
          </cell>
          <cell r="N25">
            <v>175465.15337138248</v>
          </cell>
          <cell r="O25">
            <v>172523.34779169774</v>
          </cell>
          <cell r="P25">
            <v>157340.24041906072</v>
          </cell>
          <cell r="Q25">
            <v>145074.69529420501</v>
          </cell>
          <cell r="R25">
            <v>136376.06498307645</v>
          </cell>
          <cell r="S25">
            <v>127955.20244152346</v>
          </cell>
          <cell r="T25">
            <v>128328.15339491847</v>
          </cell>
          <cell r="U25">
            <v>118981.0660612799</v>
          </cell>
          <cell r="V25">
            <v>109335.71271237577</v>
          </cell>
          <cell r="W25">
            <v>103152.09591409177</v>
          </cell>
          <cell r="X25">
            <v>91465.301233677834</v>
          </cell>
          <cell r="Y25">
            <v>79414.668852779214</v>
          </cell>
          <cell r="Z25">
            <v>75294.368127660753</v>
          </cell>
          <cell r="AA25">
            <v>63059.810405330078</v>
          </cell>
          <cell r="AB25">
            <v>56956.504405154003</v>
          </cell>
          <cell r="AC25">
            <v>45777.168364714715</v>
          </cell>
          <cell r="AD25">
            <v>40137.023593629929</v>
          </cell>
          <cell r="AE25">
            <v>31964.041398065583</v>
          </cell>
          <cell r="AF25">
            <v>26815.723082750694</v>
          </cell>
          <cell r="AG25">
            <v>21070.102304405711</v>
          </cell>
          <cell r="AH25">
            <v>18544.916598563254</v>
          </cell>
          <cell r="AI25">
            <v>18213.583524255642</v>
          </cell>
          <cell r="AJ25">
            <v>15997.085723186463</v>
          </cell>
          <cell r="AK25">
            <v>13377.727954975606</v>
          </cell>
          <cell r="AL25">
            <v>12728.779048775066</v>
          </cell>
          <cell r="AM25">
            <v>11239.725251667012</v>
          </cell>
          <cell r="AN25">
            <v>9376.8971588854602</v>
          </cell>
          <cell r="AO25">
            <v>8185.9538346766758</v>
          </cell>
          <cell r="AP25">
            <v>7052.2489502630442</v>
          </cell>
          <cell r="AQ25">
            <v>5201.0251642455924</v>
          </cell>
        </row>
        <row r="26">
          <cell r="C26">
            <v>92575.322111780173</v>
          </cell>
          <cell r="D26">
            <v>118970.66524531835</v>
          </cell>
          <cell r="E26">
            <v>130748.49044207526</v>
          </cell>
          <cell r="F26">
            <v>137895.10848370142</v>
          </cell>
          <cell r="G26">
            <v>134862.16931495088</v>
          </cell>
          <cell r="H26">
            <v>134679.25658567928</v>
          </cell>
          <cell r="I26">
            <v>136062.06173254002</v>
          </cell>
          <cell r="J26">
            <v>132239.48123735367</v>
          </cell>
          <cell r="K26">
            <v>128653.32138916386</v>
          </cell>
          <cell r="L26">
            <v>125269.01076397342</v>
          </cell>
          <cell r="M26">
            <v>126256.91169385206</v>
          </cell>
          <cell r="N26">
            <v>122901.43976234549</v>
          </cell>
          <cell r="O26">
            <v>116740.04829230452</v>
          </cell>
          <cell r="P26">
            <v>109643.84805688626</v>
          </cell>
          <cell r="Q26">
            <v>102562.2647239691</v>
          </cell>
          <cell r="R26">
            <v>93005.183989925325</v>
          </cell>
          <cell r="S26">
            <v>89619.301611713352</v>
          </cell>
          <cell r="T26">
            <v>84866.226861256058</v>
          </cell>
          <cell r="U26">
            <v>78179.833811435557</v>
          </cell>
          <cell r="V26">
            <v>73056.079217721606</v>
          </cell>
          <cell r="W26">
            <v>62187.188778249052</v>
          </cell>
          <cell r="X26">
            <v>57396.245158811274</v>
          </cell>
          <cell r="Y26">
            <v>50338.767081842598</v>
          </cell>
          <cell r="Z26">
            <v>46046.197658268124</v>
          </cell>
          <cell r="AA26">
            <v>40062.891193956282</v>
          </cell>
          <cell r="AB26">
            <v>36164.170617389616</v>
          </cell>
          <cell r="AC26">
            <v>29619.820011964573</v>
          </cell>
          <cell r="AD26">
            <v>24358.573160375199</v>
          </cell>
          <cell r="AE26">
            <v>18426.356924034415</v>
          </cell>
          <cell r="AF26">
            <v>14854.874780314409</v>
          </cell>
          <cell r="AG26">
            <v>10794.744232479405</v>
          </cell>
          <cell r="AH26">
            <v>9521.0813122479958</v>
          </cell>
          <cell r="AI26">
            <v>8024.7439143716956</v>
          </cell>
          <cell r="AJ26">
            <v>6983.8953303028757</v>
          </cell>
          <cell r="AK26">
            <v>6080.9771771122196</v>
          </cell>
          <cell r="AL26">
            <v>5752.2648601877745</v>
          </cell>
          <cell r="AM26">
            <v>5175.1684529890381</v>
          </cell>
          <cell r="AN26">
            <v>4360.4244778017364</v>
          </cell>
          <cell r="AO26">
            <v>3394.8162044029441</v>
          </cell>
          <cell r="AP26">
            <v>2675.6507608618849</v>
          </cell>
          <cell r="AQ26">
            <v>2271.1502909996248</v>
          </cell>
        </row>
        <row r="27">
          <cell r="C27">
            <v>92575.322111780173</v>
          </cell>
          <cell r="D27">
            <v>79717.964223929346</v>
          </cell>
          <cell r="E27">
            <v>74883.878421320551</v>
          </cell>
          <cell r="F27">
            <v>73905.628671543949</v>
          </cell>
          <cell r="G27">
            <v>75513.537841649479</v>
          </cell>
          <cell r="H27">
            <v>75776.553354804695</v>
          </cell>
          <cell r="I27">
            <v>72917.267715553578</v>
          </cell>
          <cell r="J27">
            <v>75052.654923593946</v>
          </cell>
          <cell r="K27">
            <v>69607.780348173314</v>
          </cell>
          <cell r="L27">
            <v>62247.058172841731</v>
          </cell>
          <cell r="M27">
            <v>57398.756627848925</v>
          </cell>
          <cell r="N27">
            <v>54692.250436101618</v>
          </cell>
          <cell r="O27">
            <v>49565.705947278737</v>
          </cell>
          <cell r="P27">
            <v>51038.930983708975</v>
          </cell>
          <cell r="Q27">
            <v>51983.675474263669</v>
          </cell>
          <cell r="R27">
            <v>46768.855400591136</v>
          </cell>
          <cell r="S27">
            <v>41688.389786228596</v>
          </cell>
          <cell r="T27">
            <v>35739.620713999393</v>
          </cell>
          <cell r="U27">
            <v>33181.153219108164</v>
          </cell>
          <cell r="V27">
            <v>30119.378040818752</v>
          </cell>
          <cell r="W27">
            <v>27675.679755146088</v>
          </cell>
          <cell r="X27">
            <v>24331.067008571685</v>
          </cell>
          <cell r="Y27">
            <v>22343.784974988146</v>
          </cell>
          <cell r="Z27">
            <v>20122.282205629603</v>
          </cell>
          <cell r="AA27">
            <v>17718.741512607052</v>
          </cell>
          <cell r="AB27">
            <v>16596.993682101867</v>
          </cell>
          <cell r="AC27">
            <v>13787.437813078925</v>
          </cell>
          <cell r="AD27">
            <v>11840.408797313765</v>
          </cell>
          <cell r="AE27">
            <v>8974.2280571791089</v>
          </cell>
          <cell r="AF27">
            <v>6213.8788624270219</v>
          </cell>
          <cell r="AG27">
            <v>3837.1991652602969</v>
          </cell>
          <cell r="AH27">
            <v>2891.3100265379062</v>
          </cell>
          <cell r="AI27">
            <v>1781.3691314466446</v>
          </cell>
          <cell r="AJ27">
            <v>1315.9143244657478</v>
          </cell>
          <cell r="AK27">
            <v>1001.9375269134827</v>
          </cell>
          <cell r="AL27">
            <v>1000.6954486061148</v>
          </cell>
          <cell r="AM27">
            <v>439.7435914011877</v>
          </cell>
          <cell r="AN27">
            <v>398.00883163870128</v>
          </cell>
          <cell r="AO27">
            <v>250.75092081114835</v>
          </cell>
          <cell r="AP27">
            <v>166.59742818265315</v>
          </cell>
          <cell r="AQ27">
            <v>71.587614555519536</v>
          </cell>
        </row>
        <row r="28">
          <cell r="C28">
            <v>92575.322111780173</v>
          </cell>
          <cell r="D28">
            <v>42405.503725170136</v>
          </cell>
          <cell r="E28">
            <v>27939.485243006467</v>
          </cell>
          <cell r="F28">
            <v>28224.871339336991</v>
          </cell>
          <cell r="G28">
            <v>27735.401660961212</v>
          </cell>
          <cell r="H28">
            <v>15508.595075673104</v>
          </cell>
          <cell r="I28">
            <v>14029.846903405309</v>
          </cell>
          <cell r="J28">
            <v>18150.568731872081</v>
          </cell>
          <cell r="K28">
            <v>18394.724518103361</v>
          </cell>
          <cell r="L28">
            <v>18970.642029162944</v>
          </cell>
          <cell r="M28">
            <v>10502.24906973207</v>
          </cell>
          <cell r="N28">
            <v>-832.70820305067298</v>
          </cell>
          <cell r="O28">
            <v>-7204.0919677337415</v>
          </cell>
          <cell r="P28">
            <v>-10609.4335202927</v>
          </cell>
          <cell r="Q28">
            <v>-3518.3168764516713</v>
          </cell>
          <cell r="R28">
            <v>-213.81017930710317</v>
          </cell>
          <cell r="S28">
            <v>-5196.2081037358348</v>
          </cell>
          <cell r="T28">
            <v>-9689.7468306681221</v>
          </cell>
          <cell r="U28">
            <v>-13787.059178411513</v>
          </cell>
          <cell r="V28">
            <v>-12068.769189606965</v>
          </cell>
          <cell r="W28">
            <v>-10969.021012114674</v>
          </cell>
          <cell r="X28">
            <v>-7528.6566954031287</v>
          </cell>
          <cell r="Y28">
            <v>-5862.104909549832</v>
          </cell>
          <cell r="Z28">
            <v>-6858.7526682242897</v>
          </cell>
          <cell r="AA28">
            <v>-5696.8375432789926</v>
          </cell>
          <cell r="AB28">
            <v>-5136.0188329688017</v>
          </cell>
          <cell r="AC28">
            <v>-4404.1746966578212</v>
          </cell>
          <cell r="AD28">
            <v>-3970.4061988524272</v>
          </cell>
          <cell r="AE28">
            <v>-3742.2175835111698</v>
          </cell>
          <cell r="AF28">
            <v>-2698.1966663303933</v>
          </cell>
          <cell r="AG28">
            <v>-2681.2503681068383</v>
          </cell>
          <cell r="AH28">
            <v>-2300.5569574011583</v>
          </cell>
          <cell r="AI28">
            <v>-1305.0222988399937</v>
          </cell>
          <cell r="AJ28">
            <v>-1044.7465048735496</v>
          </cell>
          <cell r="AK28">
            <v>-966.41798803512847</v>
          </cell>
          <cell r="AL28">
            <v>-965.44684261423163</v>
          </cell>
          <cell r="AM28">
            <v>-814.88354566382611</v>
          </cell>
          <cell r="AN28">
            <v>-770.23441817589662</v>
          </cell>
          <cell r="AO28">
            <v>-646.55460298050707</v>
          </cell>
          <cell r="AP28">
            <v>-646.96931664383362</v>
          </cell>
          <cell r="AQ28">
            <v>-626.0097887726622</v>
          </cell>
        </row>
        <row r="29">
          <cell r="C29">
            <v>92575.322111780173</v>
          </cell>
          <cell r="D29">
            <v>23446.074557450414</v>
          </cell>
          <cell r="E29">
            <v>-12145.865472064734</v>
          </cell>
          <cell r="F29">
            <v>-4752.3866951618193</v>
          </cell>
          <cell r="G29">
            <v>-7065.7167951518295</v>
          </cell>
          <cell r="H29">
            <v>-36798.490418833433</v>
          </cell>
          <cell r="I29">
            <v>-30385.99059890163</v>
          </cell>
          <cell r="J29">
            <v>-20745.475232618632</v>
          </cell>
          <cell r="K29">
            <v>-27727.536000000953</v>
          </cell>
          <cell r="L29">
            <v>-21975.241299812198</v>
          </cell>
          <cell r="M29">
            <v>-21191.871616815446</v>
          </cell>
          <cell r="N29">
            <v>-32715.190822315813</v>
          </cell>
          <cell r="O29">
            <v>-35093.834689717296</v>
          </cell>
          <cell r="P29">
            <v>-45936.02121618879</v>
          </cell>
          <cell r="Q29">
            <v>-38816.188166420165</v>
          </cell>
          <cell r="R29">
            <v>-40103.078710455149</v>
          </cell>
          <cell r="S29">
            <v>-42341.16263524416</v>
          </cell>
          <cell r="T29">
            <v>-46205.819634824184</v>
          </cell>
          <cell r="U29">
            <v>-28872.118299072175</v>
          </cell>
          <cell r="V29">
            <v>-27759.900484377995</v>
          </cell>
          <cell r="W29">
            <v>-34379.225651245521</v>
          </cell>
          <cell r="X29">
            <v>-25051.774938641487</v>
          </cell>
          <cell r="Y29">
            <v>-17182.506005356267</v>
          </cell>
          <cell r="Z29">
            <v>-17862.22863172026</v>
          </cell>
          <cell r="AA29">
            <v>-19620.151497802413</v>
          </cell>
          <cell r="AB29">
            <v>-18520.289315315389</v>
          </cell>
          <cell r="AC29">
            <v>-10232.095254535609</v>
          </cell>
          <cell r="AD29">
            <v>-8868.1234419110642</v>
          </cell>
          <cell r="AE29">
            <v>-8323.3154059185945</v>
          </cell>
          <cell r="AF29">
            <v>-5428.696298473712</v>
          </cell>
          <cell r="AG29">
            <v>-5489.5234358780417</v>
          </cell>
          <cell r="AH29">
            <v>-5058.3113949049412</v>
          </cell>
          <cell r="AI29">
            <v>-3474.6279054508636</v>
          </cell>
          <cell r="AJ29">
            <v>-3172.510888842698</v>
          </cell>
          <cell r="AK29">
            <v>-2503.1626759832848</v>
          </cell>
          <cell r="AL29">
            <v>-2280.7066394923136</v>
          </cell>
          <cell r="AM29">
            <v>-1808.1239586139257</v>
          </cell>
          <cell r="AN29">
            <v>-1433.8390296134828</v>
          </cell>
          <cell r="AO29">
            <v>-1241.9659519923721</v>
          </cell>
          <cell r="AP29">
            <v>-1086.216418866245</v>
          </cell>
          <cell r="AQ29">
            <v>-1000.4276037209956</v>
          </cell>
        </row>
        <row r="32">
          <cell r="C32">
            <v>0</v>
          </cell>
          <cell r="D32">
            <v>0</v>
          </cell>
          <cell r="E32">
            <v>8</v>
          </cell>
          <cell r="F32">
            <v>7</v>
          </cell>
          <cell r="G32">
            <v>7</v>
          </cell>
          <cell r="H32">
            <v>13</v>
          </cell>
          <cell r="I32">
            <v>12</v>
          </cell>
          <cell r="J32">
            <v>12</v>
          </cell>
          <cell r="K32">
            <v>13</v>
          </cell>
          <cell r="L32">
            <v>14</v>
          </cell>
          <cell r="M32">
            <v>14</v>
          </cell>
          <cell r="N32">
            <v>28</v>
          </cell>
          <cell r="O32">
            <v>36</v>
          </cell>
          <cell r="P32">
            <v>36</v>
          </cell>
          <cell r="Q32">
            <v>27</v>
          </cell>
          <cell r="R32">
            <v>26</v>
          </cell>
          <cell r="S32">
            <v>30</v>
          </cell>
          <cell r="T32">
            <v>33</v>
          </cell>
          <cell r="U32">
            <v>39</v>
          </cell>
          <cell r="V32">
            <v>42</v>
          </cell>
          <cell r="W32">
            <v>43</v>
          </cell>
          <cell r="X32">
            <v>44</v>
          </cell>
          <cell r="Y32">
            <v>41</v>
          </cell>
          <cell r="Z32">
            <v>48</v>
          </cell>
          <cell r="AA32">
            <v>52</v>
          </cell>
          <cell r="AB32">
            <v>43</v>
          </cell>
          <cell r="AC32">
            <v>44</v>
          </cell>
          <cell r="AD32">
            <v>42</v>
          </cell>
          <cell r="AE32">
            <v>43</v>
          </cell>
          <cell r="AF32">
            <v>42</v>
          </cell>
          <cell r="AG32">
            <v>43</v>
          </cell>
          <cell r="AH32">
            <v>54</v>
          </cell>
          <cell r="AI32">
            <v>55</v>
          </cell>
          <cell r="AJ32">
            <v>55</v>
          </cell>
          <cell r="AK32">
            <v>60</v>
          </cell>
          <cell r="AL32">
            <v>75</v>
          </cell>
          <cell r="AM32">
            <v>75</v>
          </cell>
          <cell r="AN32">
            <v>82</v>
          </cell>
          <cell r="AO32">
            <v>97</v>
          </cell>
          <cell r="AP32">
            <v>107</v>
          </cell>
          <cell r="AQ32">
            <v>114</v>
          </cell>
        </row>
        <row r="41">
          <cell r="C41">
            <v>89894.505101798539</v>
          </cell>
          <cell r="D41">
            <v>97228.829668407445</v>
          </cell>
          <cell r="E41">
            <v>101474.4763728463</v>
          </cell>
          <cell r="F41">
            <v>103390.3110354259</v>
          </cell>
          <cell r="G41">
            <v>104947.30218489557</v>
          </cell>
          <cell r="H41">
            <v>104368.7988836587</v>
          </cell>
          <cell r="I41">
            <v>102111.86670693838</v>
          </cell>
          <cell r="J41">
            <v>101918.01628595561</v>
          </cell>
          <cell r="K41">
            <v>99531.115751279111</v>
          </cell>
          <cell r="L41">
            <v>93347.641945734198</v>
          </cell>
          <cell r="M41">
            <v>90317.622666992727</v>
          </cell>
          <cell r="N41">
            <v>87420.24813911134</v>
          </cell>
          <cell r="O41">
            <v>81315.819939038876</v>
          </cell>
          <cell r="P41">
            <v>78808.43566422748</v>
          </cell>
          <cell r="Q41">
            <v>71814.097390703086</v>
          </cell>
          <cell r="R41">
            <v>66735.764940610999</v>
          </cell>
          <cell r="S41">
            <v>59977.649218021485</v>
          </cell>
          <cell r="T41">
            <v>53424.741854110151</v>
          </cell>
          <cell r="U41">
            <v>49855.074740185679</v>
          </cell>
          <cell r="V41">
            <v>43770.402184928207</v>
          </cell>
          <cell r="W41">
            <v>39404.076082653759</v>
          </cell>
          <cell r="X41">
            <v>33446.715047418118</v>
          </cell>
          <cell r="Y41">
            <v>28987.467236440913</v>
          </cell>
          <cell r="Z41">
            <v>25163.512440946819</v>
          </cell>
          <cell r="AA41">
            <v>21420.029550852567</v>
          </cell>
          <cell r="AB41">
            <v>17817.527567976624</v>
          </cell>
          <cell r="AC41">
            <v>14361.949967304543</v>
          </cell>
          <cell r="AD41">
            <v>11681.457031639606</v>
          </cell>
          <cell r="AE41">
            <v>9202.5588923400192</v>
          </cell>
          <cell r="AF41">
            <v>7634.477019100651</v>
          </cell>
          <cell r="AG41">
            <v>6291.5983154068481</v>
          </cell>
          <cell r="AH41">
            <v>5117.1661322300952</v>
          </cell>
          <cell r="AI41">
            <v>4149.0848578620735</v>
          </cell>
          <cell r="AJ41">
            <v>3536.6757448478343</v>
          </cell>
          <cell r="AK41">
            <v>3014.3390815286598</v>
          </cell>
          <cell r="AL41">
            <v>2393.7360569588805</v>
          </cell>
          <cell r="AM41">
            <v>2013.5987317361833</v>
          </cell>
          <cell r="AN41">
            <v>1684.7105453368938</v>
          </cell>
          <cell r="AO41">
            <v>1349.6136902092314</v>
          </cell>
          <cell r="AP41">
            <v>1286.0837078786083</v>
          </cell>
          <cell r="AQ41">
            <v>1147.7504444977901</v>
          </cell>
        </row>
        <row r="42">
          <cell r="C42">
            <v>89894.505101798539</v>
          </cell>
          <cell r="D42">
            <v>168777.81582837005</v>
          </cell>
          <cell r="E42">
            <v>208040.67111048455</v>
          </cell>
          <cell r="F42">
            <v>206134.76509369261</v>
          </cell>
          <cell r="G42">
            <v>204776.77807592493</v>
          </cell>
          <cell r="H42">
            <v>213590.41378276676</v>
          </cell>
          <cell r="I42">
            <v>210426.33698469843</v>
          </cell>
          <cell r="J42">
            <v>203989.44807092147</v>
          </cell>
          <cell r="K42">
            <v>207950.5517959671</v>
          </cell>
          <cell r="L42">
            <v>215855.74927139253</v>
          </cell>
          <cell r="M42">
            <v>222153.65885797847</v>
          </cell>
          <cell r="N42">
            <v>218013.98285795044</v>
          </cell>
          <cell r="O42">
            <v>219314.46897024047</v>
          </cell>
          <cell r="P42">
            <v>203758.06465519112</v>
          </cell>
          <cell r="Q42">
            <v>191302.65210155852</v>
          </cell>
          <cell r="R42">
            <v>185794.32378341098</v>
          </cell>
          <cell r="S42">
            <v>196050.83957353109</v>
          </cell>
          <cell r="T42">
            <v>201932.51814071197</v>
          </cell>
          <cell r="U42">
            <v>179256.57613962752</v>
          </cell>
          <cell r="V42">
            <v>170042.22024616401</v>
          </cell>
          <cell r="W42">
            <v>152243.75890134255</v>
          </cell>
          <cell r="X42">
            <v>129474.33734535369</v>
          </cell>
          <cell r="Y42">
            <v>113884.88740826237</v>
          </cell>
          <cell r="Z42">
            <v>111218.67961509318</v>
          </cell>
          <cell r="AA42">
            <v>99441.638127252852</v>
          </cell>
          <cell r="AB42">
            <v>82985.674902232568</v>
          </cell>
          <cell r="AC42">
            <v>74797.884259403407</v>
          </cell>
          <cell r="AD42">
            <v>86634.069663251197</v>
          </cell>
          <cell r="AE42">
            <v>72854.280932089969</v>
          </cell>
          <cell r="AF42">
            <v>70198.688873263513</v>
          </cell>
          <cell r="AG42">
            <v>58206.788877437415</v>
          </cell>
          <cell r="AH42">
            <v>56249.437709828097</v>
          </cell>
          <cell r="AI42">
            <v>53774.12549073073</v>
          </cell>
          <cell r="AJ42">
            <v>40178.401456924221</v>
          </cell>
          <cell r="AK42">
            <v>31883.193904612945</v>
          </cell>
          <cell r="AL42">
            <v>34537.964273462501</v>
          </cell>
          <cell r="AM42">
            <v>30743.304319834217</v>
          </cell>
          <cell r="AN42">
            <v>38073.40683399004</v>
          </cell>
          <cell r="AO42">
            <v>26256.341122036545</v>
          </cell>
          <cell r="AP42">
            <v>34153.713524865059</v>
          </cell>
          <cell r="AQ42">
            <v>32627.633348751857</v>
          </cell>
        </row>
        <row r="43">
          <cell r="C43">
            <v>89894.505101798539</v>
          </cell>
          <cell r="D43">
            <v>153199.68758065326</v>
          </cell>
          <cell r="E43">
            <v>169350.86181749857</v>
          </cell>
          <cell r="F43">
            <v>173813.40756505847</v>
          </cell>
          <cell r="G43">
            <v>173245.83283138173</v>
          </cell>
          <cell r="H43">
            <v>182448.94635232037</v>
          </cell>
          <cell r="I43">
            <v>183947.93146501452</v>
          </cell>
          <cell r="J43">
            <v>181283.05098710448</v>
          </cell>
          <cell r="K43">
            <v>181310.26458438308</v>
          </cell>
          <cell r="L43">
            <v>180765.32933854984</v>
          </cell>
          <cell r="M43">
            <v>184549.96389469641</v>
          </cell>
          <cell r="N43">
            <v>177838.60929873819</v>
          </cell>
          <cell r="O43">
            <v>178173.95661518598</v>
          </cell>
          <cell r="P43">
            <v>156435.73641748424</v>
          </cell>
          <cell r="Q43">
            <v>146666.7880494163</v>
          </cell>
          <cell r="R43">
            <v>135257.56442134155</v>
          </cell>
          <cell r="S43">
            <v>127952.10972968355</v>
          </cell>
          <cell r="T43">
            <v>128032.36518269587</v>
          </cell>
          <cell r="U43">
            <v>118539.34590398853</v>
          </cell>
          <cell r="V43">
            <v>108281.43508395305</v>
          </cell>
          <cell r="W43">
            <v>105724.75873311376</v>
          </cell>
          <cell r="X43">
            <v>93813.852642121667</v>
          </cell>
          <cell r="Y43">
            <v>82386.097897970103</v>
          </cell>
          <cell r="Z43">
            <v>75618.638802525267</v>
          </cell>
          <cell r="AA43">
            <v>64616.695383109989</v>
          </cell>
          <cell r="AB43">
            <v>59354.746840715408</v>
          </cell>
          <cell r="AC43">
            <v>47542.327253612159</v>
          </cell>
          <cell r="AD43">
            <v>39601.533942362279</v>
          </cell>
          <cell r="AE43">
            <v>33306.363349752253</v>
          </cell>
          <cell r="AF43">
            <v>29117.245239309414</v>
          </cell>
          <cell r="AG43">
            <v>25945.996613522188</v>
          </cell>
          <cell r="AH43">
            <v>22367.129490274303</v>
          </cell>
          <cell r="AI43">
            <v>18228.089307791572</v>
          </cell>
          <cell r="AJ43">
            <v>16780.208360881112</v>
          </cell>
          <cell r="AK43">
            <v>13315.713978824462</v>
          </cell>
          <cell r="AL43">
            <v>11912.491719355288</v>
          </cell>
          <cell r="AM43">
            <v>11045.913949484542</v>
          </cell>
          <cell r="AN43">
            <v>10000.790058673401</v>
          </cell>
          <cell r="AO43">
            <v>8488.498524398472</v>
          </cell>
          <cell r="AP43">
            <v>8036.250531248299</v>
          </cell>
          <cell r="AQ43">
            <v>7182.4471086582653</v>
          </cell>
        </row>
        <row r="44">
          <cell r="C44">
            <v>89894.505101798539</v>
          </cell>
          <cell r="D44">
            <v>117447.87586240697</v>
          </cell>
          <cell r="E44">
            <v>130400.3753998968</v>
          </cell>
          <cell r="F44">
            <v>136038.75948191446</v>
          </cell>
          <cell r="G44">
            <v>134285.43851748871</v>
          </cell>
          <cell r="H44">
            <v>134325.41890842962</v>
          </cell>
          <cell r="I44">
            <v>135984.40002406918</v>
          </cell>
          <cell r="J44">
            <v>131049.16349621069</v>
          </cell>
          <cell r="K44">
            <v>127601.43814069075</v>
          </cell>
          <cell r="L44">
            <v>126550.17328885072</v>
          </cell>
          <cell r="M44">
            <v>123078.19232524157</v>
          </cell>
          <cell r="N44">
            <v>121850.97250103843</v>
          </cell>
          <cell r="O44">
            <v>113042.54947366637</v>
          </cell>
          <cell r="P44">
            <v>108249.20727340294</v>
          </cell>
          <cell r="Q44">
            <v>99640.990570938113</v>
          </cell>
          <cell r="R44">
            <v>90822.164593265319</v>
          </cell>
          <cell r="S44">
            <v>87173.385498760224</v>
          </cell>
          <cell r="T44">
            <v>80773.938186784799</v>
          </cell>
          <cell r="U44">
            <v>73242.952355104091</v>
          </cell>
          <cell r="V44">
            <v>65031.602057958335</v>
          </cell>
          <cell r="W44">
            <v>55774.858125440362</v>
          </cell>
          <cell r="X44">
            <v>52091.119398081006</v>
          </cell>
          <cell r="Y44">
            <v>44388.69929574908</v>
          </cell>
          <cell r="Z44">
            <v>39395.043879222896</v>
          </cell>
          <cell r="AA44">
            <v>34602.531481901569</v>
          </cell>
          <cell r="AB44">
            <v>30445.640319046379</v>
          </cell>
          <cell r="AC44">
            <v>23373.065910318419</v>
          </cell>
          <cell r="AD44">
            <v>19232.303272932895</v>
          </cell>
          <cell r="AE44">
            <v>15720.818739879616</v>
          </cell>
          <cell r="AF44">
            <v>13300.584396047941</v>
          </cell>
          <cell r="AG44">
            <v>10920.344472953762</v>
          </cell>
          <cell r="AH44">
            <v>9898.9965746551115</v>
          </cell>
          <cell r="AI44">
            <v>8088.6487629695539</v>
          </cell>
          <cell r="AJ44">
            <v>6893.0079192604389</v>
          </cell>
          <cell r="AK44">
            <v>5869.5184377665182</v>
          </cell>
          <cell r="AL44">
            <v>5291.992880715512</v>
          </cell>
          <cell r="AM44">
            <v>4505.15832372145</v>
          </cell>
          <cell r="AN44">
            <v>3972.7580630916564</v>
          </cell>
          <cell r="AO44">
            <v>3187.8547943239173</v>
          </cell>
          <cell r="AP44">
            <v>2811.8628335465955</v>
          </cell>
          <cell r="AQ44">
            <v>2433.7688094384584</v>
          </cell>
        </row>
        <row r="45">
          <cell r="C45">
            <v>89894.505101798539</v>
          </cell>
          <cell r="D45">
            <v>76573.889424351335</v>
          </cell>
          <cell r="E45">
            <v>72614.128532770337</v>
          </cell>
          <cell r="F45">
            <v>70718.408636269451</v>
          </cell>
          <cell r="G45">
            <v>71575.388190762751</v>
          </cell>
          <cell r="H45">
            <v>70670.670071931367</v>
          </cell>
          <cell r="I45">
            <v>67477.143298373456</v>
          </cell>
          <cell r="J45">
            <v>70077.995569602135</v>
          </cell>
          <cell r="K45">
            <v>63724.826467458544</v>
          </cell>
          <cell r="L45">
            <v>56581.031521149991</v>
          </cell>
          <cell r="M45">
            <v>51399.090906235935</v>
          </cell>
          <cell r="N45">
            <v>47085.053856385413</v>
          </cell>
          <cell r="O45">
            <v>39597.093647866845</v>
          </cell>
          <cell r="P45">
            <v>40742.300102802576</v>
          </cell>
          <cell r="Q45">
            <v>38326.914294489892</v>
          </cell>
          <cell r="R45">
            <v>34261.249609412283</v>
          </cell>
          <cell r="S45">
            <v>28774.814325026244</v>
          </cell>
          <cell r="T45">
            <v>25563.005999410063</v>
          </cell>
          <cell r="U45">
            <v>23613.653191678823</v>
          </cell>
          <cell r="V45">
            <v>17793.479046931774</v>
          </cell>
          <cell r="W45">
            <v>16348.924256167054</v>
          </cell>
          <cell r="X45">
            <v>12953.281509625494</v>
          </cell>
          <cell r="Y45">
            <v>11771.338757984831</v>
          </cell>
          <cell r="Z45">
            <v>8682.2816078370815</v>
          </cell>
          <cell r="AA45">
            <v>6447.9766624924687</v>
          </cell>
          <cell r="AB45">
            <v>4525.5028849208502</v>
          </cell>
          <cell r="AC45">
            <v>5148.4415915019508</v>
          </cell>
          <cell r="AD45">
            <v>3119.5386008079945</v>
          </cell>
          <cell r="AE45">
            <v>2486.9949065958372</v>
          </cell>
          <cell r="AF45">
            <v>1369.5476634387933</v>
          </cell>
          <cell r="AG45">
            <v>1247.168956626311</v>
          </cell>
          <cell r="AH45">
            <v>905.46026352381705</v>
          </cell>
          <cell r="AI45">
            <v>573.13987205011028</v>
          </cell>
          <cell r="AJ45">
            <v>516.13441183497014</v>
          </cell>
          <cell r="AK45">
            <v>361.93302102132139</v>
          </cell>
          <cell r="AL45">
            <v>73.899632673662154</v>
          </cell>
          <cell r="AM45">
            <v>101.15797956560365</v>
          </cell>
          <cell r="AN45">
            <v>63.340897782048209</v>
          </cell>
          <cell r="AO45">
            <v>69.60699345691782</v>
          </cell>
          <cell r="AP45">
            <v>47.354963390071873</v>
          </cell>
          <cell r="AQ45">
            <v>-69.604556962200434</v>
          </cell>
        </row>
        <row r="46">
          <cell r="C46">
            <v>89894.505101798539</v>
          </cell>
          <cell r="D46">
            <v>42328.348284511507</v>
          </cell>
          <cell r="E46">
            <v>28972.539960067392</v>
          </cell>
          <cell r="F46">
            <v>24537.971048189938</v>
          </cell>
          <cell r="G46">
            <v>26752.791890118478</v>
          </cell>
          <cell r="H46">
            <v>12775.393721103072</v>
          </cell>
          <cell r="I46">
            <v>12293.153260180652</v>
          </cell>
          <cell r="J46">
            <v>13568.255216701269</v>
          </cell>
          <cell r="K46">
            <v>11899.894956400931</v>
          </cell>
          <cell r="L46">
            <v>3946.4700239769222</v>
          </cell>
          <cell r="M46">
            <v>-1313.4194473134876</v>
          </cell>
          <cell r="N46">
            <v>-3595.6093826057313</v>
          </cell>
          <cell r="O46">
            <v>-9962.2535640909082</v>
          </cell>
          <cell r="P46">
            <v>-16214.80154244709</v>
          </cell>
          <cell r="Q46">
            <v>-11348.129320915281</v>
          </cell>
          <cell r="R46">
            <v>-14440.610200754672</v>
          </cell>
          <cell r="S46">
            <v>-20118.109602620603</v>
          </cell>
          <cell r="T46">
            <v>-20243.163763155608</v>
          </cell>
          <cell r="U46">
            <v>-19010.558606756033</v>
          </cell>
          <cell r="V46">
            <v>-20509.359170689164</v>
          </cell>
          <cell r="W46">
            <v>-18938.145947952762</v>
          </cell>
          <cell r="X46">
            <v>-13494.33985212639</v>
          </cell>
          <cell r="Y46">
            <v>-12619.587511656091</v>
          </cell>
          <cell r="Z46">
            <v>-12280.694070551917</v>
          </cell>
          <cell r="AA46">
            <v>-9319.986641189098</v>
          </cell>
          <cell r="AB46">
            <v>-9212.1023724379611</v>
          </cell>
          <cell r="AC46">
            <v>-7658.9991817177015</v>
          </cell>
          <cell r="AD46">
            <v>-6957.149997230902</v>
          </cell>
          <cell r="AE46">
            <v>-6136.8119966296927</v>
          </cell>
          <cell r="AF46">
            <v>-4783.3294410000371</v>
          </cell>
          <cell r="AG46">
            <v>-4596.557831221111</v>
          </cell>
          <cell r="AH46">
            <v>-3772.6708113354798</v>
          </cell>
          <cell r="AI46">
            <v>-3157.0730430371073</v>
          </cell>
          <cell r="AJ46">
            <v>-2851.6918308185486</v>
          </cell>
          <cell r="AK46">
            <v>-2411.224228548429</v>
          </cell>
          <cell r="AL46">
            <v>-2011.3862561202784</v>
          </cell>
          <cell r="AM46">
            <v>-1759.849745334669</v>
          </cell>
          <cell r="AN46">
            <v>-1507.0884790398852</v>
          </cell>
          <cell r="AO46">
            <v>-1256.0877872770097</v>
          </cell>
          <cell r="AP46">
            <v>-1007.9263130250113</v>
          </cell>
          <cell r="AQ46">
            <v>-892.22791041772859</v>
          </cell>
        </row>
        <row r="47">
          <cell r="C47">
            <v>89894.505101798539</v>
          </cell>
          <cell r="D47">
            <v>25792.584721471787</v>
          </cell>
          <cell r="E47">
            <v>-7504.5349729382988</v>
          </cell>
          <cell r="F47">
            <v>-3563.5004767434002</v>
          </cell>
          <cell r="G47">
            <v>-7022.5490355552438</v>
          </cell>
          <cell r="H47">
            <v>-29013.706860415161</v>
          </cell>
          <cell r="I47">
            <v>-30311.503925845624</v>
          </cell>
          <cell r="J47">
            <v>-24074.268264401613</v>
          </cell>
          <cell r="K47">
            <v>-31997.430740303935</v>
          </cell>
          <cell r="L47">
            <v>-27562.743836107791</v>
          </cell>
          <cell r="M47">
            <v>-36926.159194144129</v>
          </cell>
          <cell r="N47">
            <v>-41804.312720721959</v>
          </cell>
          <cell r="O47">
            <v>-38626.060334721507</v>
          </cell>
          <cell r="P47">
            <v>-42919.866654011341</v>
          </cell>
          <cell r="Q47">
            <v>-43797.187861902115</v>
          </cell>
          <cell r="R47">
            <v>-56243.808343259159</v>
          </cell>
          <cell r="S47">
            <v>-49802.17285155737</v>
          </cell>
          <cell r="T47">
            <v>-45451.824888043193</v>
          </cell>
          <cell r="U47">
            <v>-40557.132022796482</v>
          </cell>
          <cell r="V47">
            <v>-35634.088400930152</v>
          </cell>
          <cell r="W47">
            <v>-35227.258768714833</v>
          </cell>
          <cell r="X47">
            <v>-27727.382357522085</v>
          </cell>
          <cell r="Y47">
            <v>-22184.791440380068</v>
          </cell>
          <cell r="Z47">
            <v>-22955.315196746305</v>
          </cell>
          <cell r="AA47">
            <v>-20494.174854761757</v>
          </cell>
          <cell r="AB47">
            <v>-17958.413232571558</v>
          </cell>
          <cell r="AC47">
            <v>-14313.625141047336</v>
          </cell>
          <cell r="AD47">
            <v>-12395.762809539701</v>
          </cell>
          <cell r="AE47">
            <v>-10464.593681720256</v>
          </cell>
          <cell r="AF47">
            <v>-9369.6739289188572</v>
          </cell>
          <cell r="AG47">
            <v>-8234.4391966257153</v>
          </cell>
          <cell r="AH47">
            <v>-6322.5661631458106</v>
          </cell>
          <cell r="AI47">
            <v>-4968.6893359857086</v>
          </cell>
          <cell r="AJ47">
            <v>-4261.2872766209584</v>
          </cell>
          <cell r="AK47">
            <v>-3467.6817666329939</v>
          </cell>
          <cell r="AL47">
            <v>-2971.5600735407247</v>
          </cell>
          <cell r="AM47">
            <v>-2921.5126766064277</v>
          </cell>
          <cell r="AN47">
            <v>-2181.0738643113136</v>
          </cell>
          <cell r="AO47">
            <v>-2120.5770736673576</v>
          </cell>
          <cell r="AP47">
            <v>-1738.5667420249674</v>
          </cell>
          <cell r="AQ47">
            <v>-1318.7504468304082</v>
          </cell>
        </row>
        <row r="50">
          <cell r="C50">
            <v>0</v>
          </cell>
          <cell r="D50">
            <v>0</v>
          </cell>
          <cell r="E50">
            <v>8</v>
          </cell>
          <cell r="F50">
            <v>7</v>
          </cell>
          <cell r="G50">
            <v>9</v>
          </cell>
          <cell r="H50">
            <v>15</v>
          </cell>
          <cell r="I50">
            <v>16</v>
          </cell>
          <cell r="J50">
            <v>12</v>
          </cell>
          <cell r="K50">
            <v>17</v>
          </cell>
          <cell r="L50">
            <v>21</v>
          </cell>
          <cell r="M50">
            <v>26</v>
          </cell>
          <cell r="N50">
            <v>31</v>
          </cell>
          <cell r="O50">
            <v>35</v>
          </cell>
          <cell r="P50">
            <v>43</v>
          </cell>
          <cell r="Q50">
            <v>42</v>
          </cell>
          <cell r="R50">
            <v>40</v>
          </cell>
          <cell r="S50">
            <v>52</v>
          </cell>
          <cell r="T50">
            <v>62</v>
          </cell>
          <cell r="U50">
            <v>74</v>
          </cell>
          <cell r="V50">
            <v>73</v>
          </cell>
          <cell r="W50">
            <v>67</v>
          </cell>
          <cell r="X50">
            <v>69</v>
          </cell>
          <cell r="Y50">
            <v>65</v>
          </cell>
          <cell r="Z50">
            <v>83</v>
          </cell>
          <cell r="AA50">
            <v>92</v>
          </cell>
          <cell r="AB50">
            <v>94</v>
          </cell>
          <cell r="AC50">
            <v>95</v>
          </cell>
          <cell r="AD50">
            <v>91</v>
          </cell>
          <cell r="AE50">
            <v>102</v>
          </cell>
          <cell r="AF50">
            <v>103</v>
          </cell>
          <cell r="AG50">
            <v>99</v>
          </cell>
          <cell r="AH50">
            <v>106</v>
          </cell>
          <cell r="AI50">
            <v>99</v>
          </cell>
          <cell r="AJ50">
            <v>104</v>
          </cell>
          <cell r="AK50">
            <v>108</v>
          </cell>
          <cell r="AL50">
            <v>119</v>
          </cell>
          <cell r="AM50">
            <v>119</v>
          </cell>
          <cell r="AN50">
            <v>119</v>
          </cell>
          <cell r="AO50">
            <v>117</v>
          </cell>
          <cell r="AP50">
            <v>118</v>
          </cell>
          <cell r="AQ50">
            <v>135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</sheetData>
      <sheetData sheetId="4"/>
      <sheetData sheetId="5" refreshError="1">
        <row r="5">
          <cell r="C5">
            <v>3000</v>
          </cell>
          <cell r="D5">
            <v>3949.0553962772751</v>
          </cell>
          <cell r="E5">
            <v>3183.9225820141378</v>
          </cell>
          <cell r="F5">
            <v>3125.5528081810735</v>
          </cell>
          <cell r="G5">
            <v>3067.020018912237</v>
          </cell>
          <cell r="H5">
            <v>3207.4405695486739</v>
          </cell>
          <cell r="I5">
            <v>3038.4633522463982</v>
          </cell>
          <cell r="J5">
            <v>2930.22614250076</v>
          </cell>
          <cell r="K5">
            <v>2784.6201537509037</v>
          </cell>
          <cell r="L5">
            <v>2650.1427513844947</v>
          </cell>
          <cell r="M5">
            <v>2422.2095343774931</v>
          </cell>
          <cell r="N5">
            <v>2298.5211185515068</v>
          </cell>
          <cell r="O5">
            <v>2169.7455658470262</v>
          </cell>
          <cell r="P5">
            <v>1980.0129023259067</v>
          </cell>
          <cell r="Q5">
            <v>1864.1941688117693</v>
          </cell>
          <cell r="R5">
            <v>1744.3381805958645</v>
          </cell>
          <cell r="S5">
            <v>1541.1335296796058</v>
          </cell>
          <cell r="T5">
            <v>1442.2618299846631</v>
          </cell>
          <cell r="U5">
            <v>1328.3505654972025</v>
          </cell>
          <cell r="V5">
            <v>1183.0731041275897</v>
          </cell>
          <cell r="W5">
            <v>1185.0070157981982</v>
          </cell>
          <cell r="X5">
            <v>963.26454034281846</v>
          </cell>
          <cell r="Y5">
            <v>916.79428982240893</v>
          </cell>
          <cell r="Z5">
            <v>675.34660349719604</v>
          </cell>
          <cell r="AA5">
            <v>618.54827128860256</v>
          </cell>
          <cell r="AB5">
            <v>470.43878395980363</v>
          </cell>
          <cell r="AC5">
            <v>500.09742091182386</v>
          </cell>
          <cell r="AD5">
            <v>377.65468974324386</v>
          </cell>
          <cell r="AE5">
            <v>295.60515323103823</v>
          </cell>
          <cell r="AF5">
            <v>209.1717048622684</v>
          </cell>
          <cell r="AG5">
            <v>200.56066539054328</v>
          </cell>
          <cell r="AH5">
            <v>159.55807664826523</v>
          </cell>
          <cell r="AI5">
            <v>129.86329433951039</v>
          </cell>
          <cell r="AJ5">
            <v>103.69368187458261</v>
          </cell>
          <cell r="AK5">
            <v>86.382252454108496</v>
          </cell>
          <cell r="AL5">
            <v>43.33940999558169</v>
          </cell>
          <cell r="AM5">
            <v>62.199141789007932</v>
          </cell>
          <cell r="AN5">
            <v>49.156595100687873</v>
          </cell>
          <cell r="AO5">
            <v>40.396638086104296</v>
          </cell>
          <cell r="AP5">
            <v>27.886351387409579</v>
          </cell>
          <cell r="AQ5">
            <v>31.552750089237815</v>
          </cell>
        </row>
        <row r="6">
          <cell r="C6">
            <v>3000</v>
          </cell>
          <cell r="D6">
            <v>4101.0191320689728</v>
          </cell>
          <cell r="E6">
            <v>4352.0578862763814</v>
          </cell>
          <cell r="F6">
            <v>4530.5740762642718</v>
          </cell>
          <cell r="G6">
            <v>4412.4401259211354</v>
          </cell>
          <cell r="H6">
            <v>4693.9255102968882</v>
          </cell>
          <cell r="I6">
            <v>4669.7274819054455</v>
          </cell>
          <cell r="J6">
            <v>4804.5718147304915</v>
          </cell>
          <cell r="K6">
            <v>4643.8908095010147</v>
          </cell>
          <cell r="L6">
            <v>5131.7911208802352</v>
          </cell>
          <cell r="M6">
            <v>4802.3568341076971</v>
          </cell>
          <cell r="N6">
            <v>5026.1034489911608</v>
          </cell>
          <cell r="O6">
            <v>4387.6902669805104</v>
          </cell>
          <cell r="P6">
            <v>4601.0007061526885</v>
          </cell>
          <cell r="Q6">
            <v>4861.9866163595652</v>
          </cell>
          <cell r="R6">
            <v>5123.007608544428</v>
          </cell>
          <cell r="S6">
            <v>4484.3309231385329</v>
          </cell>
          <cell r="T6">
            <v>4150.4254584955761</v>
          </cell>
          <cell r="U6">
            <v>3817.4270097229573</v>
          </cell>
          <cell r="V6">
            <v>4223.4105434400362</v>
          </cell>
          <cell r="W6">
            <v>4094.1742665873467</v>
          </cell>
          <cell r="X6">
            <v>3509.1137672703603</v>
          </cell>
          <cell r="Y6">
            <v>3521.2699205648528</v>
          </cell>
          <cell r="Z6">
            <v>3160.6373515336609</v>
          </cell>
          <cell r="AA6">
            <v>3256.0306692290624</v>
          </cell>
          <cell r="AB6">
            <v>2837.5909429486264</v>
          </cell>
          <cell r="AC6">
            <v>2787.2730902245212</v>
          </cell>
          <cell r="AD6">
            <v>2780.243200556878</v>
          </cell>
          <cell r="AE6">
            <v>2366.6861513663939</v>
          </cell>
          <cell r="AF6">
            <v>2439.5718488940802</v>
          </cell>
          <cell r="AG6">
            <v>2127.3273677175825</v>
          </cell>
          <cell r="AH6">
            <v>1557.6240302946624</v>
          </cell>
          <cell r="AI6">
            <v>1641.5141204000097</v>
          </cell>
          <cell r="AJ6">
            <v>1664.9508752242421</v>
          </cell>
          <cell r="AK6">
            <v>1323.5163351130896</v>
          </cell>
          <cell r="AL6">
            <v>1399.9403149501736</v>
          </cell>
          <cell r="AM6">
            <v>1024.9787442975362</v>
          </cell>
          <cell r="AN6">
            <v>1235.545326261077</v>
          </cell>
          <cell r="AO6">
            <v>1207.7433089251529</v>
          </cell>
          <cell r="AP6">
            <v>910.73296157797984</v>
          </cell>
          <cell r="AQ6">
            <v>1088.7751892265035</v>
          </cell>
        </row>
        <row r="7">
          <cell r="C7">
            <v>3000</v>
          </cell>
          <cell r="D7">
            <v>4057.5025920792782</v>
          </cell>
          <cell r="E7">
            <v>4092.5476132101603</v>
          </cell>
          <cell r="F7">
            <v>4066.4908058172746</v>
          </cell>
          <cell r="G7">
            <v>4027.6225166844579</v>
          </cell>
          <cell r="H7">
            <v>4106.6640130442756</v>
          </cell>
          <cell r="I7">
            <v>4134.1153710146655</v>
          </cell>
          <cell r="J7">
            <v>4086.1131149386651</v>
          </cell>
          <cell r="K7">
            <v>4028.2885714416766</v>
          </cell>
          <cell r="L7">
            <v>4034.0922615006807</v>
          </cell>
          <cell r="M7">
            <v>3925.1596126301811</v>
          </cell>
          <cell r="N7">
            <v>3845.3644988113156</v>
          </cell>
          <cell r="O7">
            <v>3708.8634521086738</v>
          </cell>
          <cell r="P7">
            <v>3731.4128275657072</v>
          </cell>
          <cell r="Q7">
            <v>3583.1399332781621</v>
          </cell>
          <cell r="R7">
            <v>3440.7182707527968</v>
          </cell>
          <cell r="S7">
            <v>3108.0995151054731</v>
          </cell>
          <cell r="T7">
            <v>3042.3373519414422</v>
          </cell>
          <cell r="U7">
            <v>2916.2945057807656</v>
          </cell>
          <cell r="V7">
            <v>2786.7282929637786</v>
          </cell>
          <cell r="W7">
            <v>2567.8334813198076</v>
          </cell>
          <cell r="X7">
            <v>2298.9616387014185</v>
          </cell>
          <cell r="Y7">
            <v>2277.4679931542446</v>
          </cell>
          <cell r="Z7">
            <v>1855.8274401547415</v>
          </cell>
          <cell r="AA7">
            <v>1706.5139479837558</v>
          </cell>
          <cell r="AB7">
            <v>1478.7220975363116</v>
          </cell>
          <cell r="AC7">
            <v>1416.9445049871485</v>
          </cell>
          <cell r="AD7">
            <v>1256.9468997361771</v>
          </cell>
          <cell r="AE7">
            <v>1105.0270710722796</v>
          </cell>
          <cell r="AF7">
            <v>1017.3144206237141</v>
          </cell>
          <cell r="AG7">
            <v>908.00112150134009</v>
          </cell>
          <cell r="AH7">
            <v>640.91797269792858</v>
          </cell>
          <cell r="AI7">
            <v>570.40675738708114</v>
          </cell>
          <cell r="AJ7">
            <v>524.7149937177636</v>
          </cell>
          <cell r="AK7">
            <v>381.68317031699956</v>
          </cell>
          <cell r="AL7">
            <v>349.50837394015866</v>
          </cell>
          <cell r="AM7">
            <v>318.24171930626153</v>
          </cell>
          <cell r="AN7">
            <v>278.92852658855122</v>
          </cell>
          <cell r="AO7">
            <v>253.30010423957603</v>
          </cell>
          <cell r="AP7">
            <v>201.04244533918612</v>
          </cell>
          <cell r="AQ7">
            <v>186.32158099796007</v>
          </cell>
        </row>
        <row r="8">
          <cell r="C8">
            <v>3000</v>
          </cell>
          <cell r="D8">
            <v>3987.7734937581567</v>
          </cell>
          <cell r="E8">
            <v>3678.2721573825179</v>
          </cell>
          <cell r="F8">
            <v>3620.0404346686323</v>
          </cell>
          <cell r="G8">
            <v>3560.6967741064914</v>
          </cell>
          <cell r="H8">
            <v>3531.7666553426607</v>
          </cell>
          <cell r="I8">
            <v>3388.4036443302966</v>
          </cell>
          <cell r="J8">
            <v>3275.5156861269793</v>
          </cell>
          <cell r="K8">
            <v>3183.2854210341793</v>
          </cell>
          <cell r="L8">
            <v>3115.887814611543</v>
          </cell>
          <cell r="M8">
            <v>2898.4929578920005</v>
          </cell>
          <cell r="N8">
            <v>2808.6701871119267</v>
          </cell>
          <cell r="O8">
            <v>2727.237495242251</v>
          </cell>
          <cell r="P8">
            <v>2443.1994917839675</v>
          </cell>
          <cell r="Q8">
            <v>2341.546309142936</v>
          </cell>
          <cell r="R8">
            <v>2202.9197339637058</v>
          </cell>
          <cell r="S8">
            <v>2045.5788751773107</v>
          </cell>
          <cell r="T8">
            <v>1868.8957102409192</v>
          </cell>
          <cell r="U8">
            <v>1801.9574074217389</v>
          </cell>
          <cell r="V8">
            <v>1655.1668421492279</v>
          </cell>
          <cell r="W8">
            <v>1592.1578231944461</v>
          </cell>
          <cell r="X8">
            <v>1313.140501163519</v>
          </cell>
          <cell r="Y8">
            <v>1272.0507294049003</v>
          </cell>
          <cell r="Z8">
            <v>1014.0753878680924</v>
          </cell>
          <cell r="AA8">
            <v>900.38536966408185</v>
          </cell>
          <cell r="AB8">
            <v>788.31211144506415</v>
          </cell>
          <cell r="AC8">
            <v>743.06063037535125</v>
          </cell>
          <cell r="AD8">
            <v>613.2015485425834</v>
          </cell>
          <cell r="AE8">
            <v>519.41034919803451</v>
          </cell>
          <cell r="AF8">
            <v>367.38136564798072</v>
          </cell>
          <cell r="AG8">
            <v>362.37903333914977</v>
          </cell>
          <cell r="AH8">
            <v>268.29798636593017</v>
          </cell>
          <cell r="AI8">
            <v>235.29130774216006</v>
          </cell>
          <cell r="AJ8">
            <v>184.74643901148659</v>
          </cell>
          <cell r="AK8">
            <v>154.03596241149191</v>
          </cell>
          <cell r="AL8">
            <v>106.19315954805974</v>
          </cell>
          <cell r="AM8">
            <v>120.64317882142996</v>
          </cell>
          <cell r="AN8">
            <v>96.423001550184267</v>
          </cell>
          <cell r="AO8">
            <v>83.364609137381422</v>
          </cell>
          <cell r="AP8">
            <v>61.046711089822814</v>
          </cell>
          <cell r="AQ8">
            <v>63.248516276595652</v>
          </cell>
        </row>
        <row r="9">
          <cell r="C9">
            <v>3000</v>
          </cell>
          <cell r="D9">
            <v>3860.7561843828948</v>
          </cell>
          <cell r="E9">
            <v>2660.5118031161392</v>
          </cell>
          <cell r="F9">
            <v>2229.8217882961353</v>
          </cell>
          <cell r="G9">
            <v>1764.3999453595002</v>
          </cell>
          <cell r="H9">
            <v>1742.5001227864084</v>
          </cell>
          <cell r="I9">
            <v>1422.8103623855095</v>
          </cell>
          <cell r="J9">
            <v>1335.7402319450955</v>
          </cell>
          <cell r="K9">
            <v>1269.5397268175204</v>
          </cell>
          <cell r="L9">
            <v>1193.8419834118765</v>
          </cell>
          <cell r="M9">
            <v>1098.327411233887</v>
          </cell>
          <cell r="N9">
            <v>1027.8009873572848</v>
          </cell>
          <cell r="O9">
            <v>945.13289851675552</v>
          </cell>
          <cell r="P9">
            <v>866.36172513675228</v>
          </cell>
          <cell r="Q9">
            <v>799.09020167458891</v>
          </cell>
          <cell r="R9">
            <v>723.30602727167025</v>
          </cell>
          <cell r="S9">
            <v>654.61448056119309</v>
          </cell>
          <cell r="T9">
            <v>599.23357319944262</v>
          </cell>
          <cell r="U9">
            <v>514.26395207604673</v>
          </cell>
          <cell r="V9">
            <v>441.88908635281865</v>
          </cell>
          <cell r="W9">
            <v>411.74354465750281</v>
          </cell>
          <cell r="X9">
            <v>306.73756472629469</v>
          </cell>
          <cell r="Y9">
            <v>284.26183233663721</v>
          </cell>
          <cell r="Z9">
            <v>187.73019955352072</v>
          </cell>
          <cell r="AA9">
            <v>149.89107090609124</v>
          </cell>
          <cell r="AB9">
            <v>111.53239037414002</v>
          </cell>
          <cell r="AC9">
            <v>115.51183677850372</v>
          </cell>
          <cell r="AD9">
            <v>62.251681142551007</v>
          </cell>
          <cell r="AE9">
            <v>45.264080525842395</v>
          </cell>
          <cell r="AF9">
            <v>31.578115244427607</v>
          </cell>
          <cell r="AG9">
            <v>23.316686260676143</v>
          </cell>
          <cell r="AH9">
            <v>16.346797756582095</v>
          </cell>
          <cell r="AI9">
            <v>12.032200695022002</v>
          </cell>
          <cell r="AJ9">
            <v>8.1919301943249181</v>
          </cell>
          <cell r="AK9">
            <v>5.8249649279285416</v>
          </cell>
          <cell r="AL9">
            <v>4.3994077861357113</v>
          </cell>
          <cell r="AM9">
            <v>3.5655958512099013</v>
          </cell>
          <cell r="AN9">
            <v>2.9098678501625144</v>
          </cell>
          <cell r="AO9">
            <v>2.3141314374712718</v>
          </cell>
          <cell r="AP9">
            <v>2.1575201679053291</v>
          </cell>
          <cell r="AQ9">
            <v>1.9313017522366107</v>
          </cell>
        </row>
        <row r="10">
          <cell r="C10">
            <v>3000</v>
          </cell>
          <cell r="D10">
            <v>3589.6647865361815</v>
          </cell>
          <cell r="E10">
            <v>2026.853473447904</v>
          </cell>
          <cell r="F10">
            <v>1644.002684350701</v>
          </cell>
          <cell r="G10">
            <v>1532.4462547754999</v>
          </cell>
          <cell r="H10">
            <v>1440.9826876633483</v>
          </cell>
          <cell r="I10">
            <v>1363.9304709044379</v>
          </cell>
          <cell r="J10">
            <v>1287.5280673709224</v>
          </cell>
          <cell r="K10">
            <v>1210.8896100394661</v>
          </cell>
          <cell r="L10">
            <v>1135.6785127622122</v>
          </cell>
          <cell r="M10">
            <v>1052.5299199118438</v>
          </cell>
          <cell r="N10">
            <v>972.75488435970431</v>
          </cell>
          <cell r="O10">
            <v>893.49261738564257</v>
          </cell>
          <cell r="P10">
            <v>816.56801603867575</v>
          </cell>
          <cell r="Q10">
            <v>741.9230966730612</v>
          </cell>
          <cell r="R10">
            <v>666.9069479460278</v>
          </cell>
          <cell r="S10">
            <v>-1637.9978289731359</v>
          </cell>
          <cell r="T10">
            <v>-4841.8366905377543</v>
          </cell>
          <cell r="U10">
            <v>-4185.0693494900179</v>
          </cell>
          <cell r="V10">
            <v>-6490.5206911181085</v>
          </cell>
          <cell r="W10">
            <v>-8008.9937838739361</v>
          </cell>
          <cell r="X10">
            <v>-4834.8178215885791</v>
          </cell>
          <cell r="Y10">
            <v>-4258.0523051730415</v>
          </cell>
          <cell r="Z10">
            <v>-4429.0613075559868</v>
          </cell>
          <cell r="AA10">
            <v>-4178.8136064567088</v>
          </cell>
          <cell r="AB10">
            <v>-3819.7266097710326</v>
          </cell>
          <cell r="AC10">
            <v>-3364.7330498674628</v>
          </cell>
          <cell r="AD10">
            <v>-2707.9141979542496</v>
          </cell>
          <cell r="AE10">
            <v>-2331.0745503588009</v>
          </cell>
          <cell r="AF10">
            <v>-1864.8257149239284</v>
          </cell>
          <cell r="AG10">
            <v>-1576.9917540620802</v>
          </cell>
          <cell r="AH10">
            <v>-1384.1040012390345</v>
          </cell>
          <cell r="AI10">
            <v>-1099.3354266791207</v>
          </cell>
          <cell r="AJ10">
            <v>-997.67798729743197</v>
          </cell>
          <cell r="AK10">
            <v>-729.85456575588205</v>
          </cell>
          <cell r="AL10">
            <v>-574.32657416319614</v>
          </cell>
          <cell r="AM10">
            <v>-574.20345114863505</v>
          </cell>
          <cell r="AN10">
            <v>-472.49438351937209</v>
          </cell>
          <cell r="AO10">
            <v>-412.95723443672154</v>
          </cell>
          <cell r="AP10">
            <v>-292.33081404291164</v>
          </cell>
          <cell r="AQ10">
            <v>-325.84714974176057</v>
          </cell>
        </row>
        <row r="11">
          <cell r="C11">
            <v>3000</v>
          </cell>
          <cell r="D11">
            <v>3394.5999345563928</v>
          </cell>
          <cell r="E11">
            <v>1727.8383663360867</v>
          </cell>
          <cell r="F11">
            <v>1617.9290189951491</v>
          </cell>
          <cell r="G11">
            <v>1529.0160236300378</v>
          </cell>
          <cell r="H11">
            <v>1437.3212644736004</v>
          </cell>
          <cell r="I11">
            <v>1359.2044556600954</v>
          </cell>
          <cell r="J11">
            <v>1283.3621402936437</v>
          </cell>
          <cell r="K11">
            <v>1206.4497064553732</v>
          </cell>
          <cell r="L11">
            <v>1128.797640602435</v>
          </cell>
          <cell r="M11">
            <v>1025.9085176846174</v>
          </cell>
          <cell r="N11">
            <v>-10839.099423815038</v>
          </cell>
          <cell r="O11">
            <v>-9529.4398356275851</v>
          </cell>
          <cell r="P11">
            <v>-9327.3167596442108</v>
          </cell>
          <cell r="Q11">
            <v>-10580.772796611485</v>
          </cell>
          <cell r="R11">
            <v>-13774.379259240088</v>
          </cell>
          <cell r="S11">
            <v>-14721.453071763057</v>
          </cell>
          <cell r="T11">
            <v>-12447.033868276221</v>
          </cell>
          <cell r="U11">
            <v>-11498.782584535633</v>
          </cell>
          <cell r="V11">
            <v>-13197.990453523207</v>
          </cell>
          <cell r="W11">
            <v>-17302.055052143874</v>
          </cell>
          <cell r="X11">
            <v>-10722.116053563468</v>
          </cell>
          <cell r="Y11">
            <v>-8739.0217950746974</v>
          </cell>
          <cell r="Z11">
            <v>-6883.8358688487369</v>
          </cell>
          <cell r="AA11">
            <v>-6175.0561812733613</v>
          </cell>
          <cell r="AB11">
            <v>-4670.0510315066167</v>
          </cell>
          <cell r="AC11">
            <v>-5478.042861401208</v>
          </cell>
          <cell r="AD11">
            <v>-4264.3055137349311</v>
          </cell>
          <cell r="AE11">
            <v>-3413.4287948383449</v>
          </cell>
          <cell r="AF11">
            <v>-2498.7249379566774</v>
          </cell>
          <cell r="AG11">
            <v>-2722.0718931420615</v>
          </cell>
          <cell r="AH11">
            <v>-2020.852671049799</v>
          </cell>
          <cell r="AI11">
            <v>-1925.1001019858638</v>
          </cell>
          <cell r="AJ11">
            <v>-1593.944595719614</v>
          </cell>
          <cell r="AK11">
            <v>-977.65670039451675</v>
          </cell>
          <cell r="AL11">
            <v>-704.43020052930763</v>
          </cell>
          <cell r="AM11">
            <v>-889.09755649355805</v>
          </cell>
          <cell r="AN11">
            <v>-738.62960340910706</v>
          </cell>
          <cell r="AO11">
            <v>-688.23132005505499</v>
          </cell>
          <cell r="AP11">
            <v>-444.26252925226476</v>
          </cell>
          <cell r="AQ11">
            <v>-545.72888125896009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4</v>
          </cell>
          <cell r="N14">
            <v>9</v>
          </cell>
          <cell r="O14">
            <v>19</v>
          </cell>
          <cell r="P14">
            <v>15</v>
          </cell>
          <cell r="Q14">
            <v>17</v>
          </cell>
          <cell r="R14">
            <v>22</v>
          </cell>
          <cell r="S14">
            <v>29</v>
          </cell>
          <cell r="T14">
            <v>34</v>
          </cell>
          <cell r="U14">
            <v>42</v>
          </cell>
          <cell r="V14">
            <v>53</v>
          </cell>
          <cell r="W14">
            <v>50</v>
          </cell>
          <cell r="X14">
            <v>49</v>
          </cell>
          <cell r="Y14">
            <v>48</v>
          </cell>
          <cell r="Z14">
            <v>64</v>
          </cell>
          <cell r="AA14">
            <v>68</v>
          </cell>
          <cell r="AB14">
            <v>71</v>
          </cell>
          <cell r="AC14">
            <v>80</v>
          </cell>
          <cell r="AD14">
            <v>75</v>
          </cell>
          <cell r="AE14">
            <v>83</v>
          </cell>
          <cell r="AF14">
            <v>86</v>
          </cell>
          <cell r="AG14">
            <v>83</v>
          </cell>
          <cell r="AH14">
            <v>90</v>
          </cell>
          <cell r="AI14">
            <v>88</v>
          </cell>
          <cell r="AJ14">
            <v>93</v>
          </cell>
          <cell r="AK14">
            <v>98</v>
          </cell>
          <cell r="AL14">
            <v>102</v>
          </cell>
          <cell r="AM14">
            <v>106</v>
          </cell>
          <cell r="AN14">
            <v>103</v>
          </cell>
          <cell r="AO14">
            <v>107</v>
          </cell>
          <cell r="AP14">
            <v>105</v>
          </cell>
          <cell r="AQ14">
            <v>105</v>
          </cell>
        </row>
        <row r="23">
          <cell r="C23">
            <v>3000</v>
          </cell>
          <cell r="D23">
            <v>4075.2867780255674</v>
          </cell>
          <cell r="E23">
            <v>3274.5063043939826</v>
          </cell>
          <cell r="F23">
            <v>3226.0239531172087</v>
          </cell>
          <cell r="G23">
            <v>3076.7062540206666</v>
          </cell>
          <cell r="H23">
            <v>3200.1498056340906</v>
          </cell>
          <cell r="I23">
            <v>3040.7247053447645</v>
          </cell>
          <cell r="J23">
            <v>2938.7809576293998</v>
          </cell>
          <cell r="K23">
            <v>2802.7486598653886</v>
          </cell>
          <cell r="L23">
            <v>2665.4966524661518</v>
          </cell>
          <cell r="M23">
            <v>2452.0220177415686</v>
          </cell>
          <cell r="N23">
            <v>2331.5803649779082</v>
          </cell>
          <cell r="O23">
            <v>2233.3116745461775</v>
          </cell>
          <cell r="P23">
            <v>2010.0574965419928</v>
          </cell>
          <cell r="Q23">
            <v>1922.9727044846629</v>
          </cell>
          <cell r="R23">
            <v>1802.4492182587105</v>
          </cell>
          <cell r="S23">
            <v>1605.6492462783092</v>
          </cell>
          <cell r="T23">
            <v>1488.359327299702</v>
          </cell>
          <cell r="U23">
            <v>1383.7670180694518</v>
          </cell>
          <cell r="V23">
            <v>1257.9004384449572</v>
          </cell>
          <cell r="W23">
            <v>1285.9089902209025</v>
          </cell>
          <cell r="X23">
            <v>1028.0952766687749</v>
          </cell>
          <cell r="Y23">
            <v>972.27414021635889</v>
          </cell>
          <cell r="Z23">
            <v>790.9552674190486</v>
          </cell>
          <cell r="AA23">
            <v>727.6687038803957</v>
          </cell>
          <cell r="AB23">
            <v>502.62018962609045</v>
          </cell>
          <cell r="AC23">
            <v>567.34806590529627</v>
          </cell>
          <cell r="AD23">
            <v>469.66335743789165</v>
          </cell>
          <cell r="AE23">
            <v>392.85648054772031</v>
          </cell>
          <cell r="AF23">
            <v>324.52530811658664</v>
          </cell>
          <cell r="AG23">
            <v>250.02485992366192</v>
          </cell>
          <cell r="AH23">
            <v>202.38144218648551</v>
          </cell>
          <cell r="AI23">
            <v>168.71030185353499</v>
          </cell>
          <cell r="AJ23">
            <v>121.43286484813912</v>
          </cell>
          <cell r="AK23">
            <v>104.30974093766615</v>
          </cell>
          <cell r="AL23">
            <v>77.650529810294216</v>
          </cell>
          <cell r="AM23">
            <v>80.549113877385153</v>
          </cell>
          <cell r="AN23">
            <v>64.640157609782875</v>
          </cell>
          <cell r="AO23">
            <v>53.936825509319547</v>
          </cell>
          <cell r="AP23">
            <v>42.649853151534742</v>
          </cell>
          <cell r="AQ23">
            <v>20.058055730619497</v>
          </cell>
        </row>
        <row r="24">
          <cell r="C24">
            <v>3000</v>
          </cell>
          <cell r="D24">
            <v>4439.2179466711432</v>
          </cell>
          <cell r="E24">
            <v>4091.9477836401743</v>
          </cell>
          <cell r="F24">
            <v>4464.8609933512735</v>
          </cell>
          <cell r="G24">
            <v>4390.5353215116602</v>
          </cell>
          <cell r="H24">
            <v>4664.2015126263423</v>
          </cell>
          <cell r="I24">
            <v>4539.0185456880481</v>
          </cell>
          <cell r="J24">
            <v>4758.2173426472991</v>
          </cell>
          <cell r="K24">
            <v>4553.3321811703818</v>
          </cell>
          <cell r="L24">
            <v>4946.8826211774494</v>
          </cell>
          <cell r="M24">
            <v>4778.8067280603018</v>
          </cell>
          <cell r="N24">
            <v>4929.3259454465287</v>
          </cell>
          <cell r="O24">
            <v>4246.8673487305532</v>
          </cell>
          <cell r="P24">
            <v>4503.9110300948842</v>
          </cell>
          <cell r="Q24">
            <v>4855.4321208717374</v>
          </cell>
          <cell r="R24">
            <v>4916.0694295513813</v>
          </cell>
          <cell r="S24">
            <v>4361.092205104761</v>
          </cell>
          <cell r="T24">
            <v>4000.1516876871997</v>
          </cell>
          <cell r="U24">
            <v>3644.2443516928756</v>
          </cell>
          <cell r="V24">
            <v>4224.6011419963579</v>
          </cell>
          <cell r="W24">
            <v>3879.4507619294263</v>
          </cell>
          <cell r="X24">
            <v>3276.4325483146572</v>
          </cell>
          <cell r="Y24">
            <v>3485.2362483773472</v>
          </cell>
          <cell r="Z24">
            <v>3034.7282674190551</v>
          </cell>
          <cell r="AA24">
            <v>3175.3465642306564</v>
          </cell>
          <cell r="AB24">
            <v>2919.8444736713527</v>
          </cell>
          <cell r="AC24">
            <v>2581.846090091035</v>
          </cell>
          <cell r="AD24">
            <v>2448.3973024561292</v>
          </cell>
          <cell r="AE24">
            <v>2181.0500013849473</v>
          </cell>
          <cell r="AF24">
            <v>2076.8947739192436</v>
          </cell>
          <cell r="AG24">
            <v>2041.0837930524087</v>
          </cell>
          <cell r="AH24">
            <v>1507.4632575992644</v>
          </cell>
          <cell r="AI24">
            <v>1552.4661655603331</v>
          </cell>
          <cell r="AJ24">
            <v>1492.3201484869057</v>
          </cell>
          <cell r="AK24">
            <v>1266.9288978367383</v>
          </cell>
          <cell r="AL24">
            <v>1095.858980545748</v>
          </cell>
          <cell r="AM24">
            <v>1022.7294482682971</v>
          </cell>
          <cell r="AN24">
            <v>1209.7137314811182</v>
          </cell>
          <cell r="AO24">
            <v>1154.3322859673285</v>
          </cell>
          <cell r="AP24">
            <v>966.9120488716112</v>
          </cell>
          <cell r="AQ24">
            <v>1017.8072438085266</v>
          </cell>
        </row>
        <row r="25">
          <cell r="C25">
            <v>3000</v>
          </cell>
          <cell r="D25">
            <v>4265.4394208186568</v>
          </cell>
          <cell r="E25">
            <v>3887.3914584127178</v>
          </cell>
          <cell r="F25">
            <v>3985.4752357727402</v>
          </cell>
          <cell r="G25">
            <v>3956.1429137686287</v>
          </cell>
          <cell r="H25">
            <v>4104.5006974853386</v>
          </cell>
          <cell r="I25">
            <v>4076.4651670540029</v>
          </cell>
          <cell r="J25">
            <v>4070.6507256739401</v>
          </cell>
          <cell r="K25">
            <v>4004.3483402249271</v>
          </cell>
          <cell r="L25">
            <v>4009.7935446967986</v>
          </cell>
          <cell r="M25">
            <v>3911.2540308276602</v>
          </cell>
          <cell r="N25">
            <v>3713.2700466266165</v>
          </cell>
          <cell r="O25">
            <v>3632.6924607882274</v>
          </cell>
          <cell r="P25">
            <v>3568.7685398402941</v>
          </cell>
          <cell r="Q25">
            <v>3484.9699749615738</v>
          </cell>
          <cell r="R25">
            <v>3237.4748688012774</v>
          </cell>
          <cell r="S25">
            <v>3073.3792206626645</v>
          </cell>
          <cell r="T25">
            <v>2965.9929503541589</v>
          </cell>
          <cell r="U25">
            <v>2796.6700385455342</v>
          </cell>
          <cell r="V25">
            <v>2740.9852766328117</v>
          </cell>
          <cell r="W25">
            <v>2607.5975034308676</v>
          </cell>
          <cell r="X25">
            <v>2240.9791083211526</v>
          </cell>
          <cell r="Y25">
            <v>2273.0214744703694</v>
          </cell>
          <cell r="Z25">
            <v>1876.1822870049114</v>
          </cell>
          <cell r="AA25">
            <v>1787.8667456613443</v>
          </cell>
          <cell r="AB25">
            <v>1424.9879361690544</v>
          </cell>
          <cell r="AC25">
            <v>1314.4848320665405</v>
          </cell>
          <cell r="AD25">
            <v>1240.82127069333</v>
          </cell>
          <cell r="AE25">
            <v>1137.8701609533587</v>
          </cell>
          <cell r="AF25">
            <v>888.24438690555837</v>
          </cell>
          <cell r="AG25">
            <v>874.71638459340159</v>
          </cell>
          <cell r="AH25">
            <v>754.35393878988361</v>
          </cell>
          <cell r="AI25">
            <v>598.53828276878505</v>
          </cell>
          <cell r="AJ25">
            <v>515.02495851423828</v>
          </cell>
          <cell r="AK25">
            <v>433.98206195111572</v>
          </cell>
          <cell r="AL25">
            <v>341.67065033222991</v>
          </cell>
          <cell r="AM25">
            <v>326.40092952055738</v>
          </cell>
          <cell r="AN25">
            <v>321.23950628868653</v>
          </cell>
          <cell r="AO25">
            <v>287.6146029588545</v>
          </cell>
          <cell r="AP25">
            <v>238.73272203250741</v>
          </cell>
          <cell r="AQ25">
            <v>189.20670110541081</v>
          </cell>
        </row>
        <row r="26">
          <cell r="C26">
            <v>3000</v>
          </cell>
          <cell r="D26">
            <v>4136.9384889947178</v>
          </cell>
          <cell r="E26">
            <v>3683.8351558141894</v>
          </cell>
          <cell r="F26">
            <v>3604.6474551511797</v>
          </cell>
          <cell r="G26">
            <v>3528.0048947288656</v>
          </cell>
          <cell r="H26">
            <v>3505.9781832279509</v>
          </cell>
          <cell r="I26">
            <v>3362.362702330593</v>
          </cell>
          <cell r="J26">
            <v>3268.9844569175862</v>
          </cell>
          <cell r="K26">
            <v>3180.1102270324882</v>
          </cell>
          <cell r="L26">
            <v>3113.5088914180601</v>
          </cell>
          <cell r="M26">
            <v>2913.9444318526498</v>
          </cell>
          <cell r="N26">
            <v>2798.2538269624019</v>
          </cell>
          <cell r="O26">
            <v>2771.7477556891608</v>
          </cell>
          <cell r="P26">
            <v>2428.9008768039139</v>
          </cell>
          <cell r="Q26">
            <v>2371.9230976311865</v>
          </cell>
          <cell r="R26">
            <v>2239.9654731656128</v>
          </cell>
          <cell r="S26">
            <v>2109.6480197455194</v>
          </cell>
          <cell r="T26">
            <v>1916.9060595060253</v>
          </cell>
          <cell r="U26">
            <v>1860.9576119811554</v>
          </cell>
          <cell r="V26">
            <v>1719.1170510063189</v>
          </cell>
          <cell r="W26">
            <v>1673.1843839359694</v>
          </cell>
          <cell r="X26">
            <v>1337.1552090338216</v>
          </cell>
          <cell r="Y26">
            <v>1336.0497422223846</v>
          </cell>
          <cell r="Z26">
            <v>1119.8062835605099</v>
          </cell>
          <cell r="AA26">
            <v>1016.622081784388</v>
          </cell>
          <cell r="AB26">
            <v>725.07866033918322</v>
          </cell>
          <cell r="AC26">
            <v>812.06246917979047</v>
          </cell>
          <cell r="AD26">
            <v>685.92537650726274</v>
          </cell>
          <cell r="AE26">
            <v>571.9688926208056</v>
          </cell>
          <cell r="AF26">
            <v>412.88505610562441</v>
          </cell>
          <cell r="AG26">
            <v>407.21274978405376</v>
          </cell>
          <cell r="AH26">
            <v>332.83383272201729</v>
          </cell>
          <cell r="AI26">
            <v>259.45323397877485</v>
          </cell>
          <cell r="AJ26">
            <v>216.3686977562966</v>
          </cell>
          <cell r="AK26">
            <v>176.64159541718325</v>
          </cell>
          <cell r="AL26">
            <v>141.0855288082289</v>
          </cell>
          <cell r="AM26">
            <v>137.71673325419241</v>
          </cell>
          <cell r="AN26">
            <v>120.67566311092453</v>
          </cell>
          <cell r="AO26">
            <v>102.9360966290494</v>
          </cell>
          <cell r="AP26">
            <v>83.996311849990164</v>
          </cell>
          <cell r="AQ26">
            <v>59.256506741725488</v>
          </cell>
        </row>
        <row r="27">
          <cell r="C27">
            <v>3000</v>
          </cell>
          <cell r="D27">
            <v>4011.4542597382069</v>
          </cell>
          <cell r="E27">
            <v>2797.8325116378237</v>
          </cell>
          <cell r="F27">
            <v>2423.8258825179337</v>
          </cell>
          <cell r="G27">
            <v>1918.399572510194</v>
          </cell>
          <cell r="H27">
            <v>1992.1458682442978</v>
          </cell>
          <cell r="I27">
            <v>1434.7537602915988</v>
          </cell>
          <cell r="J27">
            <v>1350.7405039481578</v>
          </cell>
          <cell r="K27">
            <v>1285.03624481171</v>
          </cell>
          <cell r="L27">
            <v>1215.3302497745603</v>
          </cell>
          <cell r="M27">
            <v>1111.5872281569409</v>
          </cell>
          <cell r="N27">
            <v>1054.8032001772578</v>
          </cell>
          <cell r="O27">
            <v>959.16928602382916</v>
          </cell>
          <cell r="P27">
            <v>882.56328524847049</v>
          </cell>
          <cell r="Q27">
            <v>832.02252589603881</v>
          </cell>
          <cell r="R27">
            <v>741.13007145049517</v>
          </cell>
          <cell r="S27">
            <v>673.83623988965064</v>
          </cell>
          <cell r="T27">
            <v>617.97666857679656</v>
          </cell>
          <cell r="U27">
            <v>550.8767423868079</v>
          </cell>
          <cell r="V27">
            <v>478.2914659296768</v>
          </cell>
          <cell r="W27">
            <v>925.18912240451709</v>
          </cell>
          <cell r="X27">
            <v>416.88398195508074</v>
          </cell>
          <cell r="Y27">
            <v>700.28015287985932</v>
          </cell>
          <cell r="Z27">
            <v>373.82031158228779</v>
          </cell>
          <cell r="AA27">
            <v>517.2462548809126</v>
          </cell>
          <cell r="AB27">
            <v>146.49926211927931</v>
          </cell>
          <cell r="AC27">
            <v>419.84510174721805</v>
          </cell>
          <cell r="AD27">
            <v>330.81113876954652</v>
          </cell>
          <cell r="AE27">
            <v>295.25683042248664</v>
          </cell>
          <cell r="AF27">
            <v>253.38508506498601</v>
          </cell>
          <cell r="AG27">
            <v>170.1903578921447</v>
          </cell>
          <cell r="AH27">
            <v>61.482765170793691</v>
          </cell>
          <cell r="AI27">
            <v>22.712819716254561</v>
          </cell>
          <cell r="AJ27">
            <v>11.706654043027582</v>
          </cell>
          <cell r="AK27">
            <v>8.66456498519379</v>
          </cell>
          <cell r="AL27">
            <v>6.0040564323887882</v>
          </cell>
          <cell r="AM27">
            <v>4.8165740910994792</v>
          </cell>
          <cell r="AN27">
            <v>4.5084794954113532</v>
          </cell>
          <cell r="AO27">
            <v>3.0458519425125714</v>
          </cell>
          <cell r="AP27">
            <v>2.518222234033038</v>
          </cell>
          <cell r="AQ27">
            <v>2.0595336159861288</v>
          </cell>
        </row>
        <row r="28">
          <cell r="C28">
            <v>3000</v>
          </cell>
          <cell r="D28">
            <v>3815.6561876350956</v>
          </cell>
          <cell r="E28">
            <v>2158.4461286215501</v>
          </cell>
          <cell r="F28">
            <v>1658.8246124502941</v>
          </cell>
          <cell r="G28">
            <v>1539.1508558381292</v>
          </cell>
          <cell r="H28">
            <v>1448.1917132886313</v>
          </cell>
          <cell r="I28">
            <v>1368.7235796505156</v>
          </cell>
          <cell r="J28">
            <v>1292.5403051238395</v>
          </cell>
          <cell r="K28">
            <v>1219.4051413569116</v>
          </cell>
          <cell r="L28">
            <v>1141.102824080348</v>
          </cell>
          <cell r="M28">
            <v>1057.914062490062</v>
          </cell>
          <cell r="N28">
            <v>978.98634968817044</v>
          </cell>
          <cell r="O28">
            <v>899.43844249761855</v>
          </cell>
          <cell r="P28">
            <v>821.86269810642398</v>
          </cell>
          <cell r="Q28">
            <v>748.54374059587246</v>
          </cell>
          <cell r="R28">
            <v>674.0714251678279</v>
          </cell>
          <cell r="S28">
            <v>606.05096589247046</v>
          </cell>
          <cell r="T28">
            <v>540.48651518856775</v>
          </cell>
          <cell r="U28">
            <v>477.58508415000654</v>
          </cell>
          <cell r="V28">
            <v>405.80068178854009</v>
          </cell>
          <cell r="W28">
            <v>-1901.8243324729497</v>
          </cell>
          <cell r="X28">
            <v>272.45346843683734</v>
          </cell>
          <cell r="Y28">
            <v>220.15435500159529</v>
          </cell>
          <cell r="Z28">
            <v>-948.62502715699975</v>
          </cell>
          <cell r="AA28">
            <v>-150.9751523594116</v>
          </cell>
          <cell r="AB28">
            <v>-89.965029627147388</v>
          </cell>
          <cell r="AC28">
            <v>-291.85057689725141</v>
          </cell>
          <cell r="AD28">
            <v>-1209.7677371080267</v>
          </cell>
          <cell r="AE28">
            <v>-1571.6004270127144</v>
          </cell>
          <cell r="AF28">
            <v>-1025.5848713400512</v>
          </cell>
          <cell r="AG28">
            <v>-925.38830966776368</v>
          </cell>
          <cell r="AH28">
            <v>-799.06846249667751</v>
          </cell>
          <cell r="AI28">
            <v>-476.20237173850518</v>
          </cell>
          <cell r="AJ28">
            <v>-564.2318383872032</v>
          </cell>
          <cell r="AK28">
            <v>-510.68917038722753</v>
          </cell>
          <cell r="AL28">
            <v>-406.153087957075</v>
          </cell>
          <cell r="AM28">
            <v>-436.42771505972058</v>
          </cell>
          <cell r="AN28">
            <v>-429.09679308126329</v>
          </cell>
          <cell r="AO28">
            <v>-375.06748998371057</v>
          </cell>
          <cell r="AP28">
            <v>-358.0507491012545</v>
          </cell>
          <cell r="AQ28">
            <v>-287.50904436481136</v>
          </cell>
        </row>
        <row r="29">
          <cell r="C29">
            <v>3000</v>
          </cell>
          <cell r="D29">
            <v>3440.930680907652</v>
          </cell>
          <cell r="E29">
            <v>1738.107484194016</v>
          </cell>
          <cell r="F29">
            <v>1626.8622146249897</v>
          </cell>
          <cell r="G29">
            <v>1533.0094782809037</v>
          </cell>
          <cell r="H29">
            <v>1442.2528177808317</v>
          </cell>
          <cell r="I29">
            <v>1363.7796026115939</v>
          </cell>
          <cell r="J29">
            <v>1286.328508939539</v>
          </cell>
          <cell r="K29">
            <v>1210.0947362203867</v>
          </cell>
          <cell r="L29">
            <v>1133.268203146303</v>
          </cell>
          <cell r="M29">
            <v>1048.5776144155516</v>
          </cell>
          <cell r="N29">
            <v>-1045.2312907747703</v>
          </cell>
          <cell r="O29">
            <v>-978.84842247525523</v>
          </cell>
          <cell r="P29">
            <v>-2330.5493242026823</v>
          </cell>
          <cell r="Q29">
            <v>-822.01154460888267</v>
          </cell>
          <cell r="R29">
            <v>-6838.5378422157164</v>
          </cell>
          <cell r="S29">
            <v>-9046.7534539958724</v>
          </cell>
          <cell r="T29">
            <v>-10029.446211069644</v>
          </cell>
          <cell r="U29">
            <v>-9491.0160640037302</v>
          </cell>
          <cell r="V29">
            <v>-8616.0183128993212</v>
          </cell>
          <cell r="W29">
            <v>-11104.685761715751</v>
          </cell>
          <cell r="X29">
            <v>-7920.2749257416499</v>
          </cell>
          <cell r="Y29">
            <v>-6015.6848251732717</v>
          </cell>
          <cell r="Z29">
            <v>-5269.1170468918044</v>
          </cell>
          <cell r="AA29">
            <v>-4605.250896278515</v>
          </cell>
          <cell r="AB29">
            <v>-4100.8418560186283</v>
          </cell>
          <cell r="AC29">
            <v>-4321.4442660300829</v>
          </cell>
          <cell r="AD29">
            <v>-3097.246457340008</v>
          </cell>
          <cell r="AE29">
            <v>-2767.9419668483429</v>
          </cell>
          <cell r="AF29">
            <v>-2057.3352008079924</v>
          </cell>
          <cell r="AG29">
            <v>-1565.3569262332376</v>
          </cell>
          <cell r="AH29">
            <v>-2574.2897254139666</v>
          </cell>
          <cell r="AI29">
            <v>-1854.523667850013</v>
          </cell>
          <cell r="AJ29">
            <v>-1595.2936366375834</v>
          </cell>
          <cell r="AK29">
            <v>-1209.9451396896638</v>
          </cell>
          <cell r="AL29">
            <v>-1012.8257788262011</v>
          </cell>
          <cell r="AM29">
            <v>-880.54649860425889</v>
          </cell>
          <cell r="AN29">
            <v>-695.80010915527214</v>
          </cell>
          <cell r="AO29">
            <v>-528.74837511703834</v>
          </cell>
          <cell r="AP29">
            <v>-492.05284847806081</v>
          </cell>
          <cell r="AQ29">
            <v>-436.31678408578188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6</v>
          </cell>
          <cell r="O32">
            <v>8</v>
          </cell>
          <cell r="P32">
            <v>9</v>
          </cell>
          <cell r="Q32">
            <v>6</v>
          </cell>
          <cell r="R32">
            <v>10</v>
          </cell>
          <cell r="S32">
            <v>17</v>
          </cell>
          <cell r="T32">
            <v>16</v>
          </cell>
          <cell r="U32">
            <v>16</v>
          </cell>
          <cell r="V32">
            <v>20</v>
          </cell>
          <cell r="W32">
            <v>28</v>
          </cell>
          <cell r="X32">
            <v>20</v>
          </cell>
          <cell r="Y32">
            <v>24</v>
          </cell>
          <cell r="Z32">
            <v>28</v>
          </cell>
          <cell r="AA32">
            <v>27</v>
          </cell>
          <cell r="AB32">
            <v>27</v>
          </cell>
          <cell r="AC32">
            <v>30</v>
          </cell>
          <cell r="AD32">
            <v>34</v>
          </cell>
          <cell r="AE32">
            <v>33</v>
          </cell>
          <cell r="AF32">
            <v>33</v>
          </cell>
          <cell r="AG32">
            <v>38</v>
          </cell>
          <cell r="AH32">
            <v>48</v>
          </cell>
          <cell r="AI32">
            <v>41</v>
          </cell>
          <cell r="AJ32">
            <v>42</v>
          </cell>
          <cell r="AK32">
            <v>47</v>
          </cell>
          <cell r="AL32">
            <v>54</v>
          </cell>
          <cell r="AM32">
            <v>56</v>
          </cell>
          <cell r="AN32">
            <v>66</v>
          </cell>
          <cell r="AO32">
            <v>86</v>
          </cell>
          <cell r="AP32">
            <v>88</v>
          </cell>
          <cell r="AQ32">
            <v>98</v>
          </cell>
        </row>
        <row r="41">
          <cell r="C41">
            <v>3000</v>
          </cell>
          <cell r="D41">
            <v>3945.4096803157254</v>
          </cell>
          <cell r="E41">
            <v>3029.838700601766</v>
          </cell>
          <cell r="F41">
            <v>2928.7129328227284</v>
          </cell>
          <cell r="G41">
            <v>2930.22037091621</v>
          </cell>
          <cell r="H41">
            <v>3190.603434900619</v>
          </cell>
          <cell r="I41">
            <v>2992.9926247640924</v>
          </cell>
          <cell r="J41">
            <v>2908.6133581122476</v>
          </cell>
          <cell r="K41">
            <v>2790.051911566587</v>
          </cell>
          <cell r="L41">
            <v>2664.3398143042027</v>
          </cell>
          <cell r="M41">
            <v>2445.9748968516587</v>
          </cell>
          <cell r="N41">
            <v>2214.8486285163572</v>
          </cell>
          <cell r="O41">
            <v>2247.2303735618088</v>
          </cell>
          <cell r="P41">
            <v>1949.4576192481629</v>
          </cell>
          <cell r="Q41">
            <v>1871.6637944663735</v>
          </cell>
          <cell r="R41">
            <v>1759.0237857243801</v>
          </cell>
          <cell r="S41">
            <v>1588.4263548125959</v>
          </cell>
          <cell r="T41">
            <v>1501.2320043241289</v>
          </cell>
          <cell r="U41">
            <v>1385.4896169720878</v>
          </cell>
          <cell r="V41">
            <v>1215.0493294845382</v>
          </cell>
          <cell r="W41">
            <v>1188.8412569073821</v>
          </cell>
          <cell r="X41">
            <v>954.74180230819809</v>
          </cell>
          <cell r="Y41">
            <v>900.12015357297571</v>
          </cell>
          <cell r="Z41">
            <v>686.09150206634354</v>
          </cell>
          <cell r="AA41">
            <v>625.46988838208608</v>
          </cell>
          <cell r="AB41">
            <v>479.27293181240583</v>
          </cell>
          <cell r="AC41">
            <v>486.49361335199859</v>
          </cell>
          <cell r="AD41">
            <v>376.31540206303515</v>
          </cell>
          <cell r="AE41">
            <v>303.08267800112071</v>
          </cell>
          <cell r="AF41">
            <v>218.68508815885579</v>
          </cell>
          <cell r="AG41">
            <v>210.11287808331195</v>
          </cell>
          <cell r="AH41">
            <v>166.70208909101098</v>
          </cell>
          <cell r="AI41">
            <v>140.94414191367221</v>
          </cell>
          <cell r="AJ41">
            <v>105.24910604416247</v>
          </cell>
          <cell r="AK41">
            <v>88.192889324277061</v>
          </cell>
          <cell r="AL41">
            <v>44.956134792218727</v>
          </cell>
          <cell r="AM41">
            <v>67.054993854428872</v>
          </cell>
          <cell r="AN41">
            <v>50.853749477122733</v>
          </cell>
          <cell r="AO41">
            <v>42.927336700612244</v>
          </cell>
          <cell r="AP41">
            <v>28.709794449364431</v>
          </cell>
          <cell r="AQ41">
            <v>34.415034561092412</v>
          </cell>
        </row>
        <row r="42">
          <cell r="C42">
            <v>3000</v>
          </cell>
          <cell r="D42">
            <v>4269.3243553440388</v>
          </cell>
          <cell r="E42">
            <v>4730.5002970760725</v>
          </cell>
          <cell r="F42">
            <v>4816.3785210242722</v>
          </cell>
          <cell r="G42">
            <v>4700.5065876634681</v>
          </cell>
          <cell r="H42">
            <v>5201.6618051448686</v>
          </cell>
          <cell r="I42">
            <v>4805.6641124556954</v>
          </cell>
          <cell r="J42">
            <v>5126.1267466640356</v>
          </cell>
          <cell r="K42">
            <v>4894.0621351159025</v>
          </cell>
          <cell r="L42">
            <v>5385.7510663794656</v>
          </cell>
          <cell r="M42">
            <v>5010.1973509856834</v>
          </cell>
          <cell r="N42">
            <v>5130.8364593960714</v>
          </cell>
          <cell r="O42">
            <v>4486.7339603898372</v>
          </cell>
          <cell r="P42">
            <v>4926.4433042591218</v>
          </cell>
          <cell r="Q42">
            <v>5173.1059488602805</v>
          </cell>
          <cell r="R42">
            <v>5390.887996136762</v>
          </cell>
          <cell r="S42">
            <v>4691.28227601666</v>
          </cell>
          <cell r="T42">
            <v>4361.1483763386759</v>
          </cell>
          <cell r="U42">
            <v>3883.7245536069181</v>
          </cell>
          <cell r="V42">
            <v>4351.9556415043735</v>
          </cell>
          <cell r="W42">
            <v>4573.8528554795721</v>
          </cell>
          <cell r="X42">
            <v>3645.5515437364411</v>
          </cell>
          <cell r="Y42">
            <v>3661.2257991621027</v>
          </cell>
          <cell r="Z42">
            <v>3295.024977726735</v>
          </cell>
          <cell r="AA42">
            <v>3362.9590741822349</v>
          </cell>
          <cell r="AB42">
            <v>3172.7167763228676</v>
          </cell>
          <cell r="AC42">
            <v>2899.8776886466517</v>
          </cell>
          <cell r="AD42">
            <v>3135.6866244321836</v>
          </cell>
          <cell r="AE42">
            <v>2542.0799213724376</v>
          </cell>
          <cell r="AF42">
            <v>2570.4921967099199</v>
          </cell>
          <cell r="AG42">
            <v>2229.2353922154198</v>
          </cell>
          <cell r="AH42">
            <v>1599.0907135413447</v>
          </cell>
          <cell r="AI42">
            <v>1716.4121265781448</v>
          </cell>
          <cell r="AJ42">
            <v>1680.5202579869208</v>
          </cell>
          <cell r="AK42">
            <v>1323.5202091526007</v>
          </cell>
          <cell r="AL42">
            <v>1432.9563830307675</v>
          </cell>
          <cell r="AM42">
            <v>1134.4246305248207</v>
          </cell>
          <cell r="AN42">
            <v>1312.1317478797669</v>
          </cell>
          <cell r="AO42">
            <v>1248.991467123637</v>
          </cell>
          <cell r="AP42">
            <v>987.24337131192999</v>
          </cell>
          <cell r="AQ42">
            <v>1142.8494639250962</v>
          </cell>
        </row>
        <row r="43">
          <cell r="C43">
            <v>3000</v>
          </cell>
          <cell r="D43">
            <v>4070.5285850864166</v>
          </cell>
          <cell r="E43">
            <v>4302.1735683077986</v>
          </cell>
          <cell r="F43">
            <v>4281.9126863613747</v>
          </cell>
          <cell r="G43">
            <v>4226.3501508741492</v>
          </cell>
          <cell r="H43">
            <v>4292.7845697062758</v>
          </cell>
          <cell r="I43">
            <v>4265.8100298502932</v>
          </cell>
          <cell r="J43">
            <v>4167.3323594863505</v>
          </cell>
          <cell r="K43">
            <v>4139.3463750943674</v>
          </cell>
          <cell r="L43">
            <v>4107.8426101968362</v>
          </cell>
          <cell r="M43">
            <v>4063.9453099189104</v>
          </cell>
          <cell r="N43">
            <v>3812.558875997428</v>
          </cell>
          <cell r="O43">
            <v>3964.0724393595551</v>
          </cell>
          <cell r="P43">
            <v>3811.2342751735951</v>
          </cell>
          <cell r="Q43">
            <v>3794.3770129924992</v>
          </cell>
          <cell r="R43">
            <v>3550.6968697504176</v>
          </cell>
          <cell r="S43">
            <v>3321.5713437677696</v>
          </cell>
          <cell r="T43">
            <v>3180.800745595744</v>
          </cell>
          <cell r="U43">
            <v>3052.3227679984216</v>
          </cell>
          <cell r="V43">
            <v>2954.4795075203497</v>
          </cell>
          <cell r="W43">
            <v>2762.8972320192383</v>
          </cell>
          <cell r="X43">
            <v>2376.7516870406234</v>
          </cell>
          <cell r="Y43">
            <v>2329.7185156861319</v>
          </cell>
          <cell r="Z43">
            <v>1877.8544701314838</v>
          </cell>
          <cell r="AA43">
            <v>1810.7379335070746</v>
          </cell>
          <cell r="AB43">
            <v>1632.7271138812982</v>
          </cell>
          <cell r="AC43">
            <v>1515.6261862567683</v>
          </cell>
          <cell r="AD43">
            <v>1408.5168212827984</v>
          </cell>
          <cell r="AE43">
            <v>1175.3697233527498</v>
          </cell>
          <cell r="AF43">
            <v>1077.2682163093473</v>
          </cell>
          <cell r="AG43">
            <v>961.83586184643582</v>
          </cell>
          <cell r="AH43">
            <v>710.17719279659309</v>
          </cell>
          <cell r="AI43">
            <v>595.83668094877578</v>
          </cell>
          <cell r="AJ43">
            <v>542.02046954050797</v>
          </cell>
          <cell r="AK43">
            <v>423.2050842479444</v>
          </cell>
          <cell r="AL43">
            <v>366.27592136634001</v>
          </cell>
          <cell r="AM43">
            <v>354.11745463052205</v>
          </cell>
          <cell r="AN43">
            <v>308.99849657062276</v>
          </cell>
          <cell r="AO43">
            <v>278.10291700098361</v>
          </cell>
          <cell r="AP43">
            <v>222.11675996733771</v>
          </cell>
          <cell r="AQ43">
            <v>200.31172180667497</v>
          </cell>
        </row>
        <row r="44">
          <cell r="C44">
            <v>3000</v>
          </cell>
          <cell r="D44">
            <v>3987.787239773374</v>
          </cell>
          <cell r="E44">
            <v>3682.2479804844688</v>
          </cell>
          <cell r="F44">
            <v>3614.8586576809025</v>
          </cell>
          <cell r="G44">
            <v>3567.901486579703</v>
          </cell>
          <cell r="H44">
            <v>3559.4529634872301</v>
          </cell>
          <cell r="I44">
            <v>3409.1175082770624</v>
          </cell>
          <cell r="J44">
            <v>3317.0877766331173</v>
          </cell>
          <cell r="K44">
            <v>3226.8391294249595</v>
          </cell>
          <cell r="L44">
            <v>3184.2454299999513</v>
          </cell>
          <cell r="M44">
            <v>2934.6228961492629</v>
          </cell>
          <cell r="N44">
            <v>2753.7673900888412</v>
          </cell>
          <cell r="O44">
            <v>2827.142176291326</v>
          </cell>
          <cell r="P44">
            <v>2409.6105503430626</v>
          </cell>
          <cell r="Q44">
            <v>2381.9574209960588</v>
          </cell>
          <cell r="R44">
            <v>2262.5704351822492</v>
          </cell>
          <cell r="S44">
            <v>2154.7322169505601</v>
          </cell>
          <cell r="T44">
            <v>1979.0090524265506</v>
          </cell>
          <cell r="U44">
            <v>1910.076851553971</v>
          </cell>
          <cell r="V44">
            <v>1736.5104821493599</v>
          </cell>
          <cell r="W44">
            <v>1617.866065957684</v>
          </cell>
          <cell r="X44">
            <v>1336.6511104301885</v>
          </cell>
          <cell r="Y44">
            <v>1292.6091139112859</v>
          </cell>
          <cell r="Z44">
            <v>1055.730248589241</v>
          </cell>
          <cell r="AA44">
            <v>935.29438257081802</v>
          </cell>
          <cell r="AB44">
            <v>787.75744658094459</v>
          </cell>
          <cell r="AC44">
            <v>824.26499899996725</v>
          </cell>
          <cell r="AD44">
            <v>630.64935793836185</v>
          </cell>
          <cell r="AE44">
            <v>539.97834372204591</v>
          </cell>
          <cell r="AF44">
            <v>391.40060982581133</v>
          </cell>
          <cell r="AG44">
            <v>381.17913553109787</v>
          </cell>
          <cell r="AH44">
            <v>289.01346561894707</v>
          </cell>
          <cell r="AI44">
            <v>252.30867078995965</v>
          </cell>
          <cell r="AJ44">
            <v>195.14830940357771</v>
          </cell>
          <cell r="AK44">
            <v>166.14008408139622</v>
          </cell>
          <cell r="AL44">
            <v>119.07211412311189</v>
          </cell>
          <cell r="AM44">
            <v>134.02152425548573</v>
          </cell>
          <cell r="AN44">
            <v>103.50273483073747</v>
          </cell>
          <cell r="AO44">
            <v>89.443488168862245</v>
          </cell>
          <cell r="AP44">
            <v>65.660813874773908</v>
          </cell>
          <cell r="AQ44">
            <v>70.909244245111182</v>
          </cell>
        </row>
        <row r="45">
          <cell r="C45">
            <v>3000</v>
          </cell>
          <cell r="D45">
            <v>3814.1840629591084</v>
          </cell>
          <cell r="E45">
            <v>2465.6036729197876</v>
          </cell>
          <cell r="F45">
            <v>1953.014822418809</v>
          </cell>
          <cell r="G45">
            <v>1574.2012242307328</v>
          </cell>
          <cell r="H45">
            <v>1493.1678464207762</v>
          </cell>
          <cell r="I45">
            <v>1405.7689383908828</v>
          </cell>
          <cell r="J45">
            <v>1335.7460512230136</v>
          </cell>
          <cell r="K45">
            <v>1262.2528076007859</v>
          </cell>
          <cell r="L45">
            <v>1192.8231054606811</v>
          </cell>
          <cell r="M45">
            <v>1101.2766147361249</v>
          </cell>
          <cell r="N45">
            <v>1016.8159554919376</v>
          </cell>
          <cell r="O45">
            <v>947.338622475747</v>
          </cell>
          <cell r="P45">
            <v>862.05809463082994</v>
          </cell>
          <cell r="Q45">
            <v>798.21909632507061</v>
          </cell>
          <cell r="R45">
            <v>725.43622835884241</v>
          </cell>
          <cell r="S45">
            <v>659.6777579644388</v>
          </cell>
          <cell r="T45">
            <v>595.05104538311991</v>
          </cell>
          <cell r="U45">
            <v>520.82444500628355</v>
          </cell>
          <cell r="V45">
            <v>438.50934670292946</v>
          </cell>
          <cell r="W45">
            <v>384.91101288834096</v>
          </cell>
          <cell r="X45">
            <v>299.98347472017292</v>
          </cell>
          <cell r="Y45">
            <v>261.90320329029379</v>
          </cell>
          <cell r="Z45">
            <v>186.82540837503009</v>
          </cell>
          <cell r="AA45">
            <v>149.45872485282706</v>
          </cell>
          <cell r="AB45">
            <v>111.70865954296229</v>
          </cell>
          <cell r="AC45">
            <v>91.240476280456093</v>
          </cell>
          <cell r="AD45">
            <v>63.007595239500297</v>
          </cell>
          <cell r="AE45">
            <v>45.43725984527255</v>
          </cell>
          <cell r="AF45">
            <v>31.869976591468014</v>
          </cell>
          <cell r="AG45">
            <v>24.43884314969716</v>
          </cell>
          <cell r="AH45">
            <v>16.189768191565715</v>
          </cell>
          <cell r="AI45">
            <v>12.295396451858993</v>
          </cell>
          <cell r="AJ45">
            <v>8.5416100647634199</v>
          </cell>
          <cell r="AK45">
            <v>6.2331991684930834</v>
          </cell>
          <cell r="AL45">
            <v>4.6169406777207946</v>
          </cell>
          <cell r="AM45">
            <v>3.8342966643746439</v>
          </cell>
          <cell r="AN45">
            <v>3.093134267632009</v>
          </cell>
          <cell r="AO45">
            <v>2.5465065094395061</v>
          </cell>
          <cell r="AP45">
            <v>2.21748492132282</v>
          </cell>
          <cell r="AQ45">
            <v>1.9448215927440364</v>
          </cell>
        </row>
        <row r="46">
          <cell r="C46">
            <v>3000</v>
          </cell>
          <cell r="D46">
            <v>3497.8761764148435</v>
          </cell>
          <cell r="E46">
            <v>1733.7355863196012</v>
          </cell>
          <cell r="F46">
            <v>1625.7657229400334</v>
          </cell>
          <cell r="G46">
            <v>1530.4241641486528</v>
          </cell>
          <cell r="H46">
            <v>1439.0251715027969</v>
          </cell>
          <cell r="I46">
            <v>1361.3127482251953</v>
          </cell>
          <cell r="J46">
            <v>1284.4861152315409</v>
          </cell>
          <cell r="K46">
            <v>1208.578422740791</v>
          </cell>
          <cell r="L46">
            <v>1131.947639472233</v>
          </cell>
          <cell r="M46">
            <v>1050.4904989685592</v>
          </cell>
          <cell r="N46">
            <v>972.10331278487479</v>
          </cell>
          <cell r="O46">
            <v>892.01204577223768</v>
          </cell>
          <cell r="P46">
            <v>814.80027766180592</v>
          </cell>
          <cell r="Q46">
            <v>740.5100249661142</v>
          </cell>
          <cell r="R46">
            <v>-331.54358524438703</v>
          </cell>
          <cell r="S46">
            <v>-6641.6930948605723</v>
          </cell>
          <cell r="T46">
            <v>-5273.0934235042878</v>
          </cell>
          <cell r="U46">
            <v>-6416.8978723057899</v>
          </cell>
          <cell r="V46">
            <v>-7475.0444106436698</v>
          </cell>
          <cell r="W46">
            <v>-8743.0684182651003</v>
          </cell>
          <cell r="X46">
            <v>-4602.3062315315974</v>
          </cell>
          <cell r="Y46">
            <v>-5247.0499803336434</v>
          </cell>
          <cell r="Z46">
            <v>-4866.5701537767727</v>
          </cell>
          <cell r="AA46">
            <v>-4974.2378114714211</v>
          </cell>
          <cell r="AB46">
            <v>-3802.5836427600439</v>
          </cell>
          <cell r="AC46">
            <v>-3621.4733126217302</v>
          </cell>
          <cell r="AD46">
            <v>-3099.7452066584246</v>
          </cell>
          <cell r="AE46">
            <v>-2549.7286801959194</v>
          </cell>
          <cell r="AF46">
            <v>-2127.4276566873987</v>
          </cell>
          <cell r="AG46">
            <v>-1667.1630916520721</v>
          </cell>
          <cell r="AH46">
            <v>-1410.2546216120058</v>
          </cell>
          <cell r="AI46">
            <v>-1203.1975635619049</v>
          </cell>
          <cell r="AJ46">
            <v>-1052.9919508571452</v>
          </cell>
          <cell r="AK46">
            <v>-759.88426746639004</v>
          </cell>
          <cell r="AL46">
            <v>-612.23828271937214</v>
          </cell>
          <cell r="AM46">
            <v>-611.82859965674584</v>
          </cell>
          <cell r="AN46">
            <v>-488.06769082382959</v>
          </cell>
          <cell r="AO46">
            <v>-465.90955829699652</v>
          </cell>
          <cell r="AP46">
            <v>-331.92687695530242</v>
          </cell>
          <cell r="AQ46">
            <v>-354.66153498466826</v>
          </cell>
        </row>
        <row r="47">
          <cell r="C47">
            <v>3000</v>
          </cell>
          <cell r="D47">
            <v>2913.6661903159747</v>
          </cell>
          <cell r="E47">
            <v>1704.4105824954695</v>
          </cell>
          <cell r="F47">
            <v>1617.1391434058864</v>
          </cell>
          <cell r="G47">
            <v>1527.6377730541267</v>
          </cell>
          <cell r="H47">
            <v>1436.4841927002781</v>
          </cell>
          <cell r="I47">
            <v>1358.2339366787896</v>
          </cell>
          <cell r="J47">
            <v>1281.9821964548398</v>
          </cell>
          <cell r="K47">
            <v>1205.2520969510097</v>
          </cell>
          <cell r="L47">
            <v>1128.2249668159411</v>
          </cell>
          <cell r="M47">
            <v>-1019.8682387267506</v>
          </cell>
          <cell r="N47">
            <v>-16369.993866232384</v>
          </cell>
          <cell r="O47">
            <v>-12338.991930571765</v>
          </cell>
          <cell r="P47">
            <v>-9567.6070731248365</v>
          </cell>
          <cell r="Q47">
            <v>-12610.726862207403</v>
          </cell>
          <cell r="R47">
            <v>-15270.907555762906</v>
          </cell>
          <cell r="S47">
            <v>-14997.962427696264</v>
          </cell>
          <cell r="T47">
            <v>-13733.702556198292</v>
          </cell>
          <cell r="U47">
            <v>-12928.06039966903</v>
          </cell>
          <cell r="V47">
            <v>-13184.926456148092</v>
          </cell>
          <cell r="W47">
            <v>-17780.993286681361</v>
          </cell>
          <cell r="X47">
            <v>-11132.204303097727</v>
          </cell>
          <cell r="Y47">
            <v>-9248.3863921629109</v>
          </cell>
          <cell r="Z47">
            <v>-7459.2799995558198</v>
          </cell>
          <cell r="AA47">
            <v>-6626.0662614685443</v>
          </cell>
          <cell r="AB47">
            <v>-5056.507373509613</v>
          </cell>
          <cell r="AC47">
            <v>-6330.3635921527311</v>
          </cell>
          <cell r="AD47">
            <v>-4792.817033480781</v>
          </cell>
          <cell r="AE47">
            <v>-4120.4282448656659</v>
          </cell>
          <cell r="AF47">
            <v>-2713.7005140792448</v>
          </cell>
          <cell r="AG47">
            <v>-2951.9017237386447</v>
          </cell>
          <cell r="AH47">
            <v>-2238.6030889031963</v>
          </cell>
          <cell r="AI47">
            <v>-2149.9858348651296</v>
          </cell>
          <cell r="AJ47">
            <v>-1642.2559178601089</v>
          </cell>
          <cell r="AK47">
            <v>-1070.0743938553192</v>
          </cell>
          <cell r="AL47">
            <v>-838.10161721651286</v>
          </cell>
          <cell r="AM47">
            <v>-1117.2641986065028</v>
          </cell>
          <cell r="AN47">
            <v>-858.87834558905172</v>
          </cell>
          <cell r="AO47">
            <v>-842.88903977680786</v>
          </cell>
          <cell r="AP47">
            <v>-516.69294043419995</v>
          </cell>
          <cell r="AQ47">
            <v>-589.86612744446916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</v>
          </cell>
          <cell r="L50">
            <v>4</v>
          </cell>
          <cell r="M50">
            <v>5</v>
          </cell>
          <cell r="N50">
            <v>11</v>
          </cell>
          <cell r="O50">
            <v>19</v>
          </cell>
          <cell r="P50">
            <v>18</v>
          </cell>
          <cell r="Q50">
            <v>19</v>
          </cell>
          <cell r="R50">
            <v>26</v>
          </cell>
          <cell r="S50">
            <v>32</v>
          </cell>
          <cell r="T50">
            <v>37</v>
          </cell>
          <cell r="U50">
            <v>45</v>
          </cell>
          <cell r="V50">
            <v>55</v>
          </cell>
          <cell r="W50">
            <v>51</v>
          </cell>
          <cell r="X50">
            <v>52</v>
          </cell>
          <cell r="Y50">
            <v>52</v>
          </cell>
          <cell r="Z50">
            <v>67</v>
          </cell>
          <cell r="AA50">
            <v>72</v>
          </cell>
          <cell r="AB50">
            <v>72</v>
          </cell>
          <cell r="AC50">
            <v>72</v>
          </cell>
          <cell r="AD50">
            <v>75</v>
          </cell>
          <cell r="AE50">
            <v>88</v>
          </cell>
          <cell r="AF50">
            <v>84</v>
          </cell>
          <cell r="AG50">
            <v>79</v>
          </cell>
          <cell r="AH50">
            <v>92</v>
          </cell>
          <cell r="AI50">
            <v>87</v>
          </cell>
          <cell r="AJ50">
            <v>88</v>
          </cell>
          <cell r="AK50">
            <v>94</v>
          </cell>
          <cell r="AL50">
            <v>97</v>
          </cell>
          <cell r="AM50">
            <v>98</v>
          </cell>
          <cell r="AN50">
            <v>97</v>
          </cell>
          <cell r="AO50">
            <v>98</v>
          </cell>
          <cell r="AP50">
            <v>96</v>
          </cell>
          <cell r="AQ50">
            <v>106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</sheetData>
      <sheetData sheetId="6"/>
      <sheetData sheetId="7"/>
      <sheetData sheetId="8"/>
      <sheetData sheetId="9" refreshError="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-0.50574121498480529</v>
          </cell>
          <cell r="AI9">
            <v>-0.90648405001326682</v>
          </cell>
          <cell r="AJ9">
            <v>-2.5975206812346134</v>
          </cell>
          <cell r="AK9">
            <v>-3.4902275510606589</v>
          </cell>
          <cell r="AL9">
            <v>-5.0793459511769292</v>
          </cell>
          <cell r="AM9">
            <v>-3.8519434651495614</v>
          </cell>
          <cell r="AN9">
            <v>-3.3119900495650181</v>
          </cell>
          <cell r="AO9">
            <v>-3.5143382522372075</v>
          </cell>
          <cell r="AP9">
            <v>-3.3855827602132655</v>
          </cell>
          <cell r="AQ9">
            <v>-2.6410388495648562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-903.41983853627346</v>
          </cell>
          <cell r="T10">
            <v>-1287.6608150611792</v>
          </cell>
          <cell r="U10">
            <v>-1164.2212177866236</v>
          </cell>
          <cell r="V10">
            <v>-1035.4416032747667</v>
          </cell>
          <cell r="W10">
            <v>-908.89676859039253</v>
          </cell>
          <cell r="X10">
            <v>-776.35630116613015</v>
          </cell>
          <cell r="Y10">
            <v>-672.33473996118209</v>
          </cell>
          <cell r="Z10">
            <v>-587.94822978476088</v>
          </cell>
          <cell r="AA10">
            <v>-508.30569064288619</v>
          </cell>
          <cell r="AB10">
            <v>-418.69546136710244</v>
          </cell>
          <cell r="AC10">
            <v>-352.65734813827788</v>
          </cell>
          <cell r="AD10">
            <v>-286.87232981481174</v>
          </cell>
          <cell r="AE10">
            <v>-234.39021957102372</v>
          </cell>
          <cell r="AF10">
            <v>-190.3492528152467</v>
          </cell>
          <cell r="AG10">
            <v>-151.68324637835173</v>
          </cell>
          <cell r="AH10">
            <v>-130.43713765342105</v>
          </cell>
          <cell r="AI10">
            <v>-99.853787744246006</v>
          </cell>
          <cell r="AJ10">
            <v>-85.481696148040328</v>
          </cell>
          <cell r="AK10">
            <v>-71.983909881058878</v>
          </cell>
          <cell r="AL10">
            <v>-59.914235500966555</v>
          </cell>
          <cell r="AM10">
            <v>-52.080129709359227</v>
          </cell>
          <cell r="AN10">
            <v>-47.28177517020886</v>
          </cell>
          <cell r="AO10">
            <v>-36.642990975999453</v>
          </cell>
          <cell r="AP10">
            <v>-32.658698124046161</v>
          </cell>
          <cell r="AQ10">
            <v>-29.002529738635285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-2205.1448072021285</v>
          </cell>
          <cell r="O11">
            <v>-2110.0368707238576</v>
          </cell>
          <cell r="P11">
            <v>-1924.9024656655135</v>
          </cell>
          <cell r="Q11">
            <v>-1757.1476411828314</v>
          </cell>
          <cell r="R11">
            <v>-1618.2504914998619</v>
          </cell>
          <cell r="S11">
            <v>-1512.3328287637205</v>
          </cell>
          <cell r="T11">
            <v>-1350.7570362591807</v>
          </cell>
          <cell r="U11">
            <v>-1267.057765659913</v>
          </cell>
          <cell r="V11">
            <v>-1123.3998393554627</v>
          </cell>
          <cell r="W11">
            <v>-1002.7354817242413</v>
          </cell>
          <cell r="X11">
            <v>-826.48850487363359</v>
          </cell>
          <cell r="Y11">
            <v>-712.80303993697669</v>
          </cell>
          <cell r="Z11">
            <v>-659.50089366437771</v>
          </cell>
          <cell r="AA11">
            <v>-578.5245388245836</v>
          </cell>
          <cell r="AB11">
            <v>-474.9057910194673</v>
          </cell>
          <cell r="AC11">
            <v>-404.56180712597853</v>
          </cell>
          <cell r="AD11">
            <v>-327.42354315266039</v>
          </cell>
          <cell r="AE11">
            <v>-265.75829670716462</v>
          </cell>
          <cell r="AF11">
            <v>-216.2969810422814</v>
          </cell>
          <cell r="AG11">
            <v>-181.20599436691666</v>
          </cell>
          <cell r="AH11">
            <v>-150.53015167398567</v>
          </cell>
          <cell r="AI11">
            <v>-122.09807181354138</v>
          </cell>
          <cell r="AJ11">
            <v>-104.17725815201702</v>
          </cell>
          <cell r="AK11">
            <v>-90.93088171996682</v>
          </cell>
          <cell r="AL11">
            <v>-74.564358091934309</v>
          </cell>
          <cell r="AM11">
            <v>-69.529036229650842</v>
          </cell>
          <cell r="AN11">
            <v>-59.021480853209809</v>
          </cell>
          <cell r="AO11">
            <v>-51.725950115464656</v>
          </cell>
          <cell r="AP11">
            <v>-45.011030401235551</v>
          </cell>
          <cell r="AQ11">
            <v>-46.640047643624406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-1.4206124080399194</v>
          </cell>
          <cell r="AK27">
            <v>0</v>
          </cell>
          <cell r="AL27">
            <v>-2.9122439306386521</v>
          </cell>
          <cell r="AM27">
            <v>-1.0051983984810446</v>
          </cell>
          <cell r="AN27">
            <v>-3.9871933241635196E-2</v>
          </cell>
          <cell r="AO27">
            <v>-2.3631997462117842</v>
          </cell>
          <cell r="AP27">
            <v>-1.9292145140034132</v>
          </cell>
          <cell r="AQ27">
            <v>-3.0874089101695801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-862.20424036083068</v>
          </cell>
          <cell r="X28">
            <v>0</v>
          </cell>
          <cell r="Y28">
            <v>0</v>
          </cell>
          <cell r="Z28">
            <v>-537.8408564641278</v>
          </cell>
          <cell r="AA28">
            <v>-199.07129689307649</v>
          </cell>
          <cell r="AB28">
            <v>-133.57257730874079</v>
          </cell>
          <cell r="AC28">
            <v>-253.90934809625625</v>
          </cell>
          <cell r="AD28">
            <v>-258.6587303108895</v>
          </cell>
          <cell r="AE28">
            <v>-208.72059705425096</v>
          </cell>
          <cell r="AF28">
            <v>-164.48734651874182</v>
          </cell>
          <cell r="AG28">
            <v>-134.28584560689919</v>
          </cell>
          <cell r="AH28">
            <v>-114.51062904559771</v>
          </cell>
          <cell r="AI28">
            <v>-91.078710471893288</v>
          </cell>
          <cell r="AJ28">
            <v>-75.428934710422411</v>
          </cell>
          <cell r="AK28">
            <v>-63.409764887263492</v>
          </cell>
          <cell r="AL28">
            <v>-63.919125982106301</v>
          </cell>
          <cell r="AM28">
            <v>-56.612193281336033</v>
          </cell>
          <cell r="AN28">
            <v>-52.78994518335513</v>
          </cell>
          <cell r="AO28">
            <v>-46.393035534546158</v>
          </cell>
          <cell r="AP28">
            <v>-39.052095101424655</v>
          </cell>
          <cell r="AQ28">
            <v>-32.96896422454433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-1039.2511003492571</v>
          </cell>
          <cell r="O29">
            <v>-1124.0809325201458</v>
          </cell>
          <cell r="P29">
            <v>-1224.7625605498306</v>
          </cell>
          <cell r="Q29">
            <v>-740.48974613862435</v>
          </cell>
          <cell r="R29">
            <v>-1587.1132738321992</v>
          </cell>
          <cell r="S29">
            <v>-1479.6241017377233</v>
          </cell>
          <cell r="T29">
            <v>-1325.7324139936879</v>
          </cell>
          <cell r="U29">
            <v>-1202.5165106912502</v>
          </cell>
          <cell r="V29">
            <v>-1062.3891624527619</v>
          </cell>
          <cell r="W29">
            <v>-979.28824771545214</v>
          </cell>
          <cell r="X29">
            <v>-809.01171695927758</v>
          </cell>
          <cell r="Y29">
            <v>-708.74865300837098</v>
          </cell>
          <cell r="Z29">
            <v>-617.65250094641465</v>
          </cell>
          <cell r="AA29">
            <v>-517.91850784041787</v>
          </cell>
          <cell r="AB29">
            <v>-426.0263689781965</v>
          </cell>
          <cell r="AC29">
            <v>-353.5466636128458</v>
          </cell>
          <cell r="AD29">
            <v>-286.09711824838587</v>
          </cell>
          <cell r="AE29">
            <v>-231.67965354452144</v>
          </cell>
          <cell r="AF29">
            <v>-185.45529263521493</v>
          </cell>
          <cell r="AG29">
            <v>-149.82158506341119</v>
          </cell>
          <cell r="AH29">
            <v>-135.50970075536972</v>
          </cell>
          <cell r="AI29">
            <v>-135.44484806465223</v>
          </cell>
          <cell r="AJ29">
            <v>-116.16182486235496</v>
          </cell>
          <cell r="AK29">
            <v>-108.95622499911019</v>
          </cell>
          <cell r="AL29">
            <v>-91.17436591428195</v>
          </cell>
          <cell r="AM29">
            <v>-89.05167422312239</v>
          </cell>
          <cell r="AN29">
            <v>-71.189779508661886</v>
          </cell>
          <cell r="AO29">
            <v>-62.067859406375383</v>
          </cell>
          <cell r="AP29">
            <v>-53.427250814055299</v>
          </cell>
          <cell r="AQ29">
            <v>-44.612845971840272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-0.57315984143356102</v>
          </cell>
          <cell r="AI45">
            <v>-1.1828176755527924</v>
          </cell>
          <cell r="AJ45">
            <v>-2.3535053649509492</v>
          </cell>
          <cell r="AK45">
            <v>-3.1390470683380407</v>
          </cell>
          <cell r="AL45">
            <v>-4.9046418994258181</v>
          </cell>
          <cell r="AM45">
            <v>-2.9556492262174614</v>
          </cell>
          <cell r="AN45">
            <v>-3.2712509809849553</v>
          </cell>
          <cell r="AO45">
            <v>-2.9850325995428983</v>
          </cell>
          <cell r="AP45">
            <v>-3.1638552371175712</v>
          </cell>
          <cell r="AQ45">
            <v>-2.7147595453963449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-626.68520910575614</v>
          </cell>
          <cell r="S46">
            <v>-1418.076068759143</v>
          </cell>
          <cell r="T46">
            <v>-1290.7381906408673</v>
          </cell>
          <cell r="U46">
            <v>-1180.2777319137292</v>
          </cell>
          <cell r="V46">
            <v>-1041.8037765812292</v>
          </cell>
          <cell r="W46">
            <v>-906.55263528526245</v>
          </cell>
          <cell r="X46">
            <v>-777.69105407108736</v>
          </cell>
          <cell r="Y46">
            <v>-672.74880633258704</v>
          </cell>
          <cell r="Z46">
            <v>-592.86410119876314</v>
          </cell>
          <cell r="AA46">
            <v>-510.55475399788111</v>
          </cell>
          <cell r="AB46">
            <v>-422.90304454767158</v>
          </cell>
          <cell r="AC46">
            <v>-345.72313728036391</v>
          </cell>
          <cell r="AD46">
            <v>-286.67980131965817</v>
          </cell>
          <cell r="AE46">
            <v>-233.55580048413674</v>
          </cell>
          <cell r="AF46">
            <v>-189.41669788423732</v>
          </cell>
          <cell r="AG46">
            <v>-151.32529215557227</v>
          </cell>
          <cell r="AH46">
            <v>-129.73332399804451</v>
          </cell>
          <cell r="AI46">
            <v>-102.75698197803862</v>
          </cell>
          <cell r="AJ46">
            <v>-85.052982234032982</v>
          </cell>
          <cell r="AK46">
            <v>-70.660917496427714</v>
          </cell>
          <cell r="AL46">
            <v>-59.56813491289482</v>
          </cell>
          <cell r="AM46">
            <v>-52.115209768200366</v>
          </cell>
          <cell r="AN46">
            <v>-43.81422792010126</v>
          </cell>
          <cell r="AO46">
            <v>-35.772500648514033</v>
          </cell>
          <cell r="AP46">
            <v>-30.062701149063848</v>
          </cell>
          <cell r="AQ46">
            <v>-29.759136462419963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-640.68611464820947</v>
          </cell>
          <cell r="N47">
            <v>-2212.6152144122038</v>
          </cell>
          <cell r="O47">
            <v>-2124.9694301516674</v>
          </cell>
          <cell r="P47">
            <v>-1931.0431114844996</v>
          </cell>
          <cell r="Q47">
            <v>-1758.1922566022363</v>
          </cell>
          <cell r="R47">
            <v>-1621.5565087208256</v>
          </cell>
          <cell r="S47">
            <v>-1503.9035232687115</v>
          </cell>
          <cell r="T47">
            <v>-1354.0445569014187</v>
          </cell>
          <cell r="U47">
            <v>-1270.8759539957211</v>
          </cell>
          <cell r="V47">
            <v>-1112.3976065794998</v>
          </cell>
          <cell r="W47">
            <v>-1002.2898022558915</v>
          </cell>
          <cell r="X47">
            <v>-833.81648064140268</v>
          </cell>
          <cell r="Y47">
            <v>-733.86365920115816</v>
          </cell>
          <cell r="Z47">
            <v>-671.14901623677747</v>
          </cell>
          <cell r="AA47">
            <v>-564.57611654641505</v>
          </cell>
          <cell r="AB47">
            <v>-476.67191667316763</v>
          </cell>
          <cell r="AC47">
            <v>-405.38812338813744</v>
          </cell>
          <cell r="AD47">
            <v>-333.03040814864471</v>
          </cell>
          <cell r="AE47">
            <v>-263.92634434606754</v>
          </cell>
          <cell r="AF47">
            <v>-224.64540913573379</v>
          </cell>
          <cell r="AG47">
            <v>-176.90777476944191</v>
          </cell>
          <cell r="AH47">
            <v>-151.56862427033298</v>
          </cell>
          <cell r="AI47">
            <v>-123.15464276900224</v>
          </cell>
          <cell r="AJ47">
            <v>-108.7171208431145</v>
          </cell>
          <cell r="AK47">
            <v>-88.926779664301407</v>
          </cell>
          <cell r="AL47">
            <v>-76.36819634571907</v>
          </cell>
          <cell r="AM47">
            <v>-67.592008609311563</v>
          </cell>
          <cell r="AN47">
            <v>-60.404026135334703</v>
          </cell>
          <cell r="AO47">
            <v>-49.274011111392895</v>
          </cell>
          <cell r="AP47">
            <v>-41.858367481154445</v>
          </cell>
          <cell r="AQ47">
            <v>-41.462569736490693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</sheetData>
      <sheetData sheetId="10"/>
      <sheetData sheetId="11"/>
      <sheetData sheetId="12"/>
      <sheetData sheetId="13" refreshError="1">
        <row r="15">
          <cell r="B15">
            <v>1000000</v>
          </cell>
        </row>
      </sheetData>
      <sheetData sheetId="14"/>
      <sheetData sheetId="15" refreshError="1">
        <row r="16">
          <cell r="G16" t="e">
            <v>#VALUE!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 project data collection"/>
      <sheetName val="OE Data Collection"/>
      <sheetName val="Definition Scoring Model "/>
      <sheetName val="Drop down menu"/>
      <sheetName val="Country"/>
      <sheetName val="IT Architecture Layers"/>
      <sheetName val="Caveats"/>
    </sheetNames>
    <sheetDataSet>
      <sheetData sheetId="0" refreshError="1"/>
      <sheetData sheetId="1" refreshError="1"/>
      <sheetData sheetId="2" refreshError="1"/>
      <sheetData sheetId="3"/>
      <sheetData sheetId="4">
        <row r="3">
          <cell r="A3" t="str">
            <v>AT</v>
          </cell>
        </row>
        <row r="4">
          <cell r="A4" t="str">
            <v xml:space="preserve">AU </v>
          </cell>
        </row>
        <row r="5">
          <cell r="A5" t="str">
            <v>BE</v>
          </cell>
        </row>
        <row r="6">
          <cell r="A6" t="str">
            <v>BG</v>
          </cell>
        </row>
        <row r="7">
          <cell r="A7" t="str">
            <v>BR</v>
          </cell>
        </row>
        <row r="8">
          <cell r="A8" t="str">
            <v>CH</v>
          </cell>
        </row>
        <row r="9">
          <cell r="A9" t="str">
            <v>CZ</v>
          </cell>
        </row>
        <row r="10">
          <cell r="A10" t="str">
            <v>DE</v>
          </cell>
        </row>
        <row r="11">
          <cell r="A11" t="str">
            <v>ES</v>
          </cell>
        </row>
        <row r="12">
          <cell r="A12" t="str">
            <v>FR</v>
          </cell>
        </row>
        <row r="13">
          <cell r="A13" t="str">
            <v xml:space="preserve">GB </v>
          </cell>
        </row>
        <row r="14">
          <cell r="A14" t="str">
            <v>HR</v>
          </cell>
        </row>
        <row r="15">
          <cell r="A15" t="str">
            <v>HU</v>
          </cell>
        </row>
        <row r="16">
          <cell r="A16" t="str">
            <v>ID</v>
          </cell>
        </row>
        <row r="17">
          <cell r="A17" t="str">
            <v>IT</v>
          </cell>
        </row>
        <row r="18">
          <cell r="A18" t="str">
            <v>KR</v>
          </cell>
        </row>
        <row r="19">
          <cell r="A19" t="str">
            <v>MY</v>
          </cell>
        </row>
        <row r="20">
          <cell r="A20" t="str">
            <v>NL</v>
          </cell>
        </row>
        <row r="21">
          <cell r="A21" t="str">
            <v>PL</v>
          </cell>
        </row>
        <row r="22">
          <cell r="A22" t="str">
            <v>RO</v>
          </cell>
        </row>
        <row r="23">
          <cell r="A23" t="str">
            <v>RU</v>
          </cell>
        </row>
        <row r="24">
          <cell r="A24" t="str">
            <v>SK</v>
          </cell>
        </row>
        <row r="25">
          <cell r="A25" t="str">
            <v>TH</v>
          </cell>
        </row>
        <row r="26">
          <cell r="A26" t="str">
            <v>TR</v>
          </cell>
        </row>
        <row r="27">
          <cell r="A27" t="str">
            <v>TW</v>
          </cell>
        </row>
        <row r="28">
          <cell r="A28" t="str">
            <v>US</v>
          </cell>
        </row>
      </sheetData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Matching"/>
      <sheetName val="Analysis"/>
      <sheetName val="Summary"/>
      <sheetName val="Summary job  classifications"/>
      <sheetName val="Summary Sales engineer "/>
      <sheetName val="matrix"/>
      <sheetName val="tendina"/>
      <sheetName val="Individual benchmark"/>
      <sheetName val="calco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438</v>
          </cell>
        </row>
        <row r="3">
          <cell r="A3">
            <v>608</v>
          </cell>
          <cell r="C3" t="str">
            <v>ACES Manager</v>
          </cell>
        </row>
        <row r="4">
          <cell r="A4">
            <v>628</v>
          </cell>
          <cell r="C4" t="str">
            <v>ACES Team leader</v>
          </cell>
        </row>
        <row r="5">
          <cell r="A5">
            <v>702</v>
          </cell>
          <cell r="C5" t="str">
            <v>Aftermarket Manager</v>
          </cell>
        </row>
        <row r="6">
          <cell r="A6">
            <v>718</v>
          </cell>
          <cell r="C6" t="str">
            <v>Area Specialist/OTS Specialist field/ Technical Support Field</v>
          </cell>
        </row>
        <row r="7">
          <cell r="A7">
            <v>720</v>
          </cell>
          <cell r="C7" t="str">
            <v>Business Controller/Plant Controller/ PA Controller/Finance Manager</v>
          </cell>
        </row>
        <row r="8">
          <cell r="A8">
            <v>737</v>
          </cell>
          <cell r="C8" t="str">
            <v>CFO</v>
          </cell>
        </row>
        <row r="9">
          <cell r="A9">
            <v>744</v>
          </cell>
          <cell r="C9" t="str">
            <v>Designer/OTS internal specialist</v>
          </cell>
        </row>
        <row r="10">
          <cell r="A10">
            <v>768</v>
          </cell>
          <cell r="C10" t="str">
            <v>Distribution Centre Responsible</v>
          </cell>
        </row>
        <row r="11">
          <cell r="A11">
            <v>802</v>
          </cell>
          <cell r="C11" t="str">
            <v>Inside sales Coordinator/Customer service Responsible/After sales  Manager</v>
          </cell>
        </row>
        <row r="12">
          <cell r="A12">
            <v>831</v>
          </cell>
          <cell r="C12" t="str">
            <v>IT Manager</v>
          </cell>
        </row>
        <row r="13">
          <cell r="A13">
            <v>854</v>
          </cell>
          <cell r="C13" t="str">
            <v>PM</v>
          </cell>
        </row>
        <row r="14">
          <cell r="A14">
            <v>874</v>
          </cell>
          <cell r="C14" t="str">
            <v>Product Key Account Manager / Local product line manager</v>
          </cell>
        </row>
        <row r="15">
          <cell r="A15">
            <v>876</v>
          </cell>
          <cell r="C15" t="str">
            <v>Product Manager /Technical Marketing</v>
          </cell>
        </row>
        <row r="16">
          <cell r="A16">
            <v>882</v>
          </cell>
          <cell r="C16" t="str">
            <v>Project Management: OTS Manager/ Project Manager</v>
          </cell>
        </row>
        <row r="17">
          <cell r="A17">
            <v>902</v>
          </cell>
          <cell r="C17" t="str">
            <v>R&amp;D and PM Manager/ PM resp.</v>
          </cell>
        </row>
        <row r="18">
          <cell r="A18">
            <v>935</v>
          </cell>
          <cell r="C18" t="str">
            <v>Resp. Comunicazione</v>
          </cell>
        </row>
        <row r="19">
          <cell r="A19">
            <v>951</v>
          </cell>
          <cell r="C19" t="str">
            <v>Sales Area Manager/ Team leader</v>
          </cell>
        </row>
        <row r="20">
          <cell r="A20">
            <v>962</v>
          </cell>
          <cell r="C20" t="str">
            <v xml:space="preserve">Sales Engineers/Key Account Sales Engineer/Sales Area Resp./Field Sales </v>
          </cell>
        </row>
        <row r="21">
          <cell r="A21">
            <v>991</v>
          </cell>
          <cell r="C21" t="str">
            <v>Sales Manager /Segment Manager</v>
          </cell>
        </row>
        <row r="22">
          <cell r="A22">
            <v>1007</v>
          </cell>
          <cell r="C22" t="str">
            <v>Technical support Manager /Engineering Manager</v>
          </cell>
        </row>
        <row r="23">
          <cell r="A23">
            <v>1021</v>
          </cell>
          <cell r="C23" t="str">
            <v>Tecnico del service</v>
          </cell>
        </row>
        <row r="24">
          <cell r="A24">
            <v>1024</v>
          </cell>
          <cell r="C24" t="str">
            <v xml:space="preserve">SPP Manager </v>
          </cell>
        </row>
        <row r="25">
          <cell r="A25">
            <v>1028</v>
          </cell>
        </row>
        <row r="26">
          <cell r="A26">
            <v>1036</v>
          </cell>
        </row>
        <row r="27">
          <cell r="A27">
            <v>1051</v>
          </cell>
        </row>
        <row r="28">
          <cell r="A28">
            <v>1064</v>
          </cell>
        </row>
        <row r="29">
          <cell r="A29">
            <v>1068</v>
          </cell>
        </row>
        <row r="30">
          <cell r="A30">
            <v>1092</v>
          </cell>
        </row>
        <row r="31">
          <cell r="A31">
            <v>1126</v>
          </cell>
        </row>
        <row r="32">
          <cell r="A32">
            <v>1127</v>
          </cell>
        </row>
        <row r="33">
          <cell r="A33">
            <v>1136</v>
          </cell>
        </row>
        <row r="34">
          <cell r="A34">
            <v>1151</v>
          </cell>
        </row>
        <row r="35">
          <cell r="A35">
            <v>1154</v>
          </cell>
        </row>
        <row r="36">
          <cell r="A36">
            <v>1157</v>
          </cell>
        </row>
        <row r="37">
          <cell r="A37">
            <v>1159</v>
          </cell>
        </row>
        <row r="38">
          <cell r="A38">
            <v>1160</v>
          </cell>
        </row>
        <row r="39">
          <cell r="A39">
            <v>1166</v>
          </cell>
        </row>
        <row r="40">
          <cell r="A40">
            <v>1167</v>
          </cell>
        </row>
        <row r="41">
          <cell r="A41">
            <v>1178</v>
          </cell>
        </row>
        <row r="42">
          <cell r="A42">
            <v>1274</v>
          </cell>
        </row>
        <row r="43">
          <cell r="A43">
            <v>1288</v>
          </cell>
        </row>
        <row r="44">
          <cell r="A44">
            <v>1379</v>
          </cell>
        </row>
        <row r="45">
          <cell r="A45">
            <v>1381</v>
          </cell>
        </row>
        <row r="46">
          <cell r="A46">
            <v>1405</v>
          </cell>
        </row>
        <row r="47">
          <cell r="A47">
            <v>1407</v>
          </cell>
        </row>
        <row r="48">
          <cell r="A48">
            <v>1423</v>
          </cell>
        </row>
        <row r="49">
          <cell r="A49">
            <v>1443</v>
          </cell>
        </row>
        <row r="50">
          <cell r="A50">
            <v>1447</v>
          </cell>
        </row>
        <row r="51">
          <cell r="A51">
            <v>1450</v>
          </cell>
        </row>
        <row r="52">
          <cell r="A52">
            <v>1453</v>
          </cell>
        </row>
        <row r="53">
          <cell r="A53">
            <v>1461</v>
          </cell>
        </row>
        <row r="54">
          <cell r="A54">
            <v>1467</v>
          </cell>
        </row>
        <row r="55">
          <cell r="A55">
            <v>1468</v>
          </cell>
        </row>
        <row r="56">
          <cell r="A56">
            <v>1470</v>
          </cell>
        </row>
        <row r="57">
          <cell r="A57">
            <v>1471</v>
          </cell>
        </row>
        <row r="58">
          <cell r="A58">
            <v>1476</v>
          </cell>
        </row>
        <row r="59">
          <cell r="A59">
            <v>1478</v>
          </cell>
        </row>
        <row r="60">
          <cell r="A60">
            <v>1479</v>
          </cell>
        </row>
        <row r="61">
          <cell r="A61">
            <v>1480</v>
          </cell>
        </row>
        <row r="62">
          <cell r="A62">
            <v>1486</v>
          </cell>
        </row>
        <row r="63">
          <cell r="A63">
            <v>1488</v>
          </cell>
        </row>
        <row r="64">
          <cell r="A64">
            <v>1494</v>
          </cell>
        </row>
        <row r="65">
          <cell r="A65">
            <v>1508</v>
          </cell>
        </row>
        <row r="66">
          <cell r="A66">
            <v>1509</v>
          </cell>
        </row>
        <row r="67">
          <cell r="A67">
            <v>1510</v>
          </cell>
        </row>
        <row r="68">
          <cell r="A68">
            <v>1513</v>
          </cell>
        </row>
        <row r="69">
          <cell r="A69">
            <v>1517</v>
          </cell>
        </row>
        <row r="70">
          <cell r="A70">
            <v>1524</v>
          </cell>
        </row>
        <row r="71">
          <cell r="A71">
            <v>1527</v>
          </cell>
        </row>
        <row r="72">
          <cell r="A72">
            <v>1529</v>
          </cell>
        </row>
        <row r="73">
          <cell r="A73">
            <v>1530</v>
          </cell>
        </row>
        <row r="74">
          <cell r="A74">
            <v>1543</v>
          </cell>
        </row>
        <row r="75">
          <cell r="A75">
            <v>1556</v>
          </cell>
        </row>
        <row r="76">
          <cell r="A76">
            <v>1560</v>
          </cell>
        </row>
        <row r="77">
          <cell r="A77">
            <v>1562</v>
          </cell>
        </row>
        <row r="78">
          <cell r="A78">
            <v>1565</v>
          </cell>
        </row>
        <row r="79">
          <cell r="A79">
            <v>1567</v>
          </cell>
        </row>
        <row r="80">
          <cell r="A80">
            <v>1573</v>
          </cell>
        </row>
        <row r="81">
          <cell r="A81">
            <v>1580</v>
          </cell>
        </row>
        <row r="82">
          <cell r="A82">
            <v>1582</v>
          </cell>
        </row>
        <row r="83">
          <cell r="A83">
            <v>1595</v>
          </cell>
        </row>
        <row r="84">
          <cell r="A84">
            <v>1597</v>
          </cell>
        </row>
        <row r="85">
          <cell r="A85">
            <v>1598</v>
          </cell>
        </row>
        <row r="86">
          <cell r="A86">
            <v>1600</v>
          </cell>
        </row>
        <row r="87">
          <cell r="A87">
            <v>1611</v>
          </cell>
        </row>
        <row r="88">
          <cell r="A88">
            <v>1612</v>
          </cell>
        </row>
        <row r="89">
          <cell r="A89">
            <v>1645</v>
          </cell>
        </row>
        <row r="90">
          <cell r="A90">
            <v>1649</v>
          </cell>
        </row>
      </sheetData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P&amp;L"/>
      <sheetName val="Business Indicators"/>
      <sheetName val="Functional Analysis"/>
      <sheetName val="Product Type"/>
      <sheetName val="BSC"/>
      <sheetName val="Balance Sheet"/>
      <sheetName val="Crosscheck"/>
      <sheetName val="Upload BMS"/>
    </sheetNames>
    <sheetDataSet>
      <sheetData sheetId="0" refreshError="1">
        <row r="12">
          <cell r="F12" t="str">
            <v>AllianzGI Netherlands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Balance Sheet"/>
      <sheetName val="RC - Factors"/>
      <sheetName val="Export - P&amp;C"/>
      <sheetName val="Export - Life"/>
      <sheetName val="Input Section"/>
      <sheetName val="Input - General"/>
      <sheetName val="Input - PC Balance Sheet"/>
      <sheetName val="Import - PC Sub-OE"/>
      <sheetName val="Input - Life Balance Sheet"/>
      <sheetName val="Import - Life Sub-OE"/>
      <sheetName val="Calc Section"/>
      <sheetName val="Calc - P&amp;C RC"/>
      <sheetName val="Calc - Life RC"/>
      <sheetName val="Calc - Combined RC"/>
      <sheetName val="P&amp;C LoB Risk Capital"/>
      <sheetName val="P&amp;C LoB EVA"/>
      <sheetName val="Life LoB Risk Capital"/>
      <sheetName val="Life LoB EVA"/>
      <sheetName val="Parameter Section"/>
      <sheetName val="Param - Correlations"/>
      <sheetName val="Param - FX"/>
      <sheetName val="Ver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D21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Export - P&amp;C"/>
      <sheetName val="Input Section"/>
      <sheetName val="Input - General"/>
      <sheetName val="Import Portfolio Report"/>
      <sheetName val="Manual Inputs &amp; Override"/>
      <sheetName val="Input - Controlling Projections"/>
      <sheetName val="Analysis Section"/>
      <sheetName val=" RC-Factors"/>
      <sheetName val="Plan Standalone"/>
      <sheetName val="Plan Diversified"/>
      <sheetName val="Results Section"/>
      <sheetName val="RC Summary"/>
      <sheetName val="Export Results"/>
      <sheetName val="Export - Life"/>
      <sheetName val="Parameter Section"/>
      <sheetName val="Param - Correlations"/>
      <sheetName val="Group parameters"/>
      <sheetName val="Version History"/>
      <sheetName val="Input"/>
      <sheetName val="Summary"/>
      <sheetName val="Portfolio Details"/>
      <sheetName val="Sensitivities"/>
      <sheetName val="Risk Capital"/>
      <sheetName val="RC Details - Aggregation"/>
      <sheetName val="RC Details - Traditional"/>
      <sheetName val="RC Details - Manual Override"/>
      <sheetName val="Financial Details - Traditional"/>
      <sheetName val="Mortality Details - Traditional"/>
      <sheetName val="Business Details - Traditional"/>
      <sheetName val="RC Details - UL"/>
      <sheetName val="Miscellaneous - UL"/>
      <sheetName val="RC Details - Other Bus."/>
      <sheetName val="Miscellaneous - Other Bus."/>
      <sheetName val="Export Portfolio Report"/>
      <sheetName val="Corre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6">
          <cell r="D6">
            <v>1</v>
          </cell>
          <cell r="E6">
            <v>0.25</v>
          </cell>
          <cell r="F6">
            <v>0.5</v>
          </cell>
          <cell r="G6">
            <v>0.25</v>
          </cell>
          <cell r="H6">
            <v>0.25</v>
          </cell>
          <cell r="I6">
            <v>0.25</v>
          </cell>
          <cell r="J6">
            <v>0</v>
          </cell>
          <cell r="K6">
            <v>0.25</v>
          </cell>
          <cell r="L6">
            <v>0.25</v>
          </cell>
          <cell r="M6">
            <v>0</v>
          </cell>
          <cell r="N6">
            <v>0.5</v>
          </cell>
          <cell r="O6">
            <v>0</v>
          </cell>
        </row>
        <row r="7">
          <cell r="D7">
            <v>0.25</v>
          </cell>
          <cell r="E7">
            <v>1</v>
          </cell>
          <cell r="F7">
            <v>0.25</v>
          </cell>
          <cell r="G7">
            <v>0.25</v>
          </cell>
          <cell r="H7">
            <v>0.65</v>
          </cell>
          <cell r="I7">
            <v>0.5</v>
          </cell>
          <cell r="J7">
            <v>0</v>
          </cell>
          <cell r="K7">
            <v>0.25</v>
          </cell>
          <cell r="L7">
            <v>0</v>
          </cell>
          <cell r="M7">
            <v>0</v>
          </cell>
          <cell r="N7">
            <v>0.5</v>
          </cell>
          <cell r="O7">
            <v>0</v>
          </cell>
        </row>
        <row r="8">
          <cell r="D8">
            <v>0.5</v>
          </cell>
          <cell r="E8">
            <v>0.25</v>
          </cell>
          <cell r="F8">
            <v>1</v>
          </cell>
          <cell r="G8">
            <v>0.25</v>
          </cell>
          <cell r="H8">
            <v>0.5</v>
          </cell>
          <cell r="I8">
            <v>0.25</v>
          </cell>
          <cell r="J8">
            <v>0</v>
          </cell>
          <cell r="K8">
            <v>0.25</v>
          </cell>
          <cell r="L8">
            <v>0</v>
          </cell>
          <cell r="M8">
            <v>0</v>
          </cell>
          <cell r="N8">
            <v>0.5</v>
          </cell>
          <cell r="O8">
            <v>0</v>
          </cell>
        </row>
        <row r="9">
          <cell r="D9">
            <v>0.25</v>
          </cell>
          <cell r="E9">
            <v>0.25</v>
          </cell>
          <cell r="F9">
            <v>0.25</v>
          </cell>
          <cell r="G9">
            <v>1</v>
          </cell>
          <cell r="H9">
            <v>0.25</v>
          </cell>
          <cell r="I9">
            <v>0.25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</v>
          </cell>
        </row>
        <row r="10">
          <cell r="D10">
            <v>0.25</v>
          </cell>
          <cell r="E10">
            <v>0.65</v>
          </cell>
          <cell r="F10">
            <v>0.5</v>
          </cell>
          <cell r="G10">
            <v>0.25</v>
          </cell>
          <cell r="H10">
            <v>1</v>
          </cell>
          <cell r="I10">
            <v>0.25</v>
          </cell>
          <cell r="J10">
            <v>0</v>
          </cell>
          <cell r="K10">
            <v>0.25</v>
          </cell>
          <cell r="L10">
            <v>0</v>
          </cell>
          <cell r="M10">
            <v>0</v>
          </cell>
          <cell r="N10">
            <v>0.5</v>
          </cell>
          <cell r="O10">
            <v>0</v>
          </cell>
        </row>
        <row r="11">
          <cell r="D11">
            <v>0.25</v>
          </cell>
          <cell r="E11">
            <v>0.5</v>
          </cell>
          <cell r="F11">
            <v>0.25</v>
          </cell>
          <cell r="G11">
            <v>0.25</v>
          </cell>
          <cell r="H11">
            <v>0.25</v>
          </cell>
          <cell r="I11">
            <v>1</v>
          </cell>
          <cell r="J11">
            <v>0.75</v>
          </cell>
          <cell r="K11">
            <v>0.5</v>
          </cell>
          <cell r="L11">
            <v>0.25</v>
          </cell>
          <cell r="M11">
            <v>0</v>
          </cell>
          <cell r="N11">
            <v>0.25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0.75</v>
          </cell>
          <cell r="J12">
            <v>1</v>
          </cell>
          <cell r="K12">
            <v>0.25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0.25</v>
          </cell>
          <cell r="E13">
            <v>0.25</v>
          </cell>
          <cell r="F13">
            <v>0.25</v>
          </cell>
          <cell r="G13">
            <v>0</v>
          </cell>
          <cell r="H13">
            <v>0.25</v>
          </cell>
          <cell r="I13">
            <v>0.5</v>
          </cell>
          <cell r="J13">
            <v>0.25</v>
          </cell>
          <cell r="K13">
            <v>1</v>
          </cell>
          <cell r="L13">
            <v>0.25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0.25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0.25</v>
          </cell>
          <cell r="J14">
            <v>0</v>
          </cell>
          <cell r="K14">
            <v>0.25</v>
          </cell>
          <cell r="L14">
            <v>1</v>
          </cell>
          <cell r="M14">
            <v>0</v>
          </cell>
          <cell r="N14">
            <v>0.25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</row>
        <row r="16">
          <cell r="D16">
            <v>0.5</v>
          </cell>
          <cell r="E16">
            <v>0.5</v>
          </cell>
          <cell r="F16">
            <v>0.5</v>
          </cell>
          <cell r="G16">
            <v>0.25</v>
          </cell>
          <cell r="H16">
            <v>0.5</v>
          </cell>
          <cell r="I16">
            <v>0.25</v>
          </cell>
          <cell r="J16">
            <v>0</v>
          </cell>
          <cell r="K16">
            <v>0</v>
          </cell>
          <cell r="L16">
            <v>0.25</v>
          </cell>
          <cell r="M16">
            <v>0</v>
          </cell>
          <cell r="N16">
            <v>1</v>
          </cell>
          <cell r="O16">
            <v>0.5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0.5</v>
          </cell>
          <cell r="O17">
            <v>1</v>
          </cell>
        </row>
        <row r="28">
          <cell r="D28">
            <v>1</v>
          </cell>
          <cell r="E28">
            <v>0.5</v>
          </cell>
          <cell r="F28">
            <v>0.5</v>
          </cell>
          <cell r="G28">
            <v>0.5</v>
          </cell>
        </row>
        <row r="29">
          <cell r="D29">
            <v>0.5</v>
          </cell>
          <cell r="E29">
            <v>1</v>
          </cell>
          <cell r="F29">
            <v>0.5</v>
          </cell>
          <cell r="G29">
            <v>0.5</v>
          </cell>
        </row>
        <row r="30">
          <cell r="D30">
            <v>0.5</v>
          </cell>
          <cell r="E30">
            <v>0.5</v>
          </cell>
          <cell r="F30">
            <v>1</v>
          </cell>
          <cell r="G30">
            <v>0</v>
          </cell>
        </row>
        <row r="31">
          <cell r="D31">
            <v>0.5</v>
          </cell>
          <cell r="E31">
            <v>0.5</v>
          </cell>
          <cell r="F31">
            <v>0</v>
          </cell>
          <cell r="G31">
            <v>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RC Summary"/>
      <sheetName val="Export - P&amp;C"/>
      <sheetName val="Export - Life"/>
      <sheetName val="Input Section"/>
      <sheetName val="Input - General"/>
      <sheetName val="Input - RC-Factors"/>
      <sheetName val="Input -HR"/>
      <sheetName val="Input - Controlling Projections"/>
      <sheetName val="Analysis Section"/>
      <sheetName val="Plan"/>
      <sheetName val="Parameter Section"/>
      <sheetName val="Param - Correlations"/>
      <sheetName val="Group parameters"/>
      <sheetName val="Version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D6">
            <v>1</v>
          </cell>
          <cell r="E6">
            <v>0.25</v>
          </cell>
          <cell r="F6">
            <v>0.5</v>
          </cell>
          <cell r="G6">
            <v>0.25</v>
          </cell>
          <cell r="H6">
            <v>0.25</v>
          </cell>
          <cell r="I6">
            <v>0.25</v>
          </cell>
          <cell r="J6">
            <v>0</v>
          </cell>
          <cell r="K6">
            <v>0.25</v>
          </cell>
          <cell r="L6">
            <v>0.25</v>
          </cell>
          <cell r="M6">
            <v>0</v>
          </cell>
          <cell r="N6">
            <v>0.5</v>
          </cell>
          <cell r="O6">
            <v>0</v>
          </cell>
        </row>
        <row r="7">
          <cell r="D7">
            <v>0.25</v>
          </cell>
          <cell r="E7">
            <v>1</v>
          </cell>
          <cell r="F7">
            <v>0.25</v>
          </cell>
          <cell r="G7">
            <v>0.25</v>
          </cell>
          <cell r="H7">
            <v>0.65</v>
          </cell>
          <cell r="I7">
            <v>0.5</v>
          </cell>
          <cell r="J7">
            <v>0</v>
          </cell>
          <cell r="K7">
            <v>0.25</v>
          </cell>
          <cell r="L7">
            <v>0</v>
          </cell>
          <cell r="M7">
            <v>0</v>
          </cell>
          <cell r="N7">
            <v>0.5</v>
          </cell>
          <cell r="O7">
            <v>0</v>
          </cell>
        </row>
        <row r="8">
          <cell r="D8">
            <v>0.5</v>
          </cell>
          <cell r="E8">
            <v>0.25</v>
          </cell>
          <cell r="F8">
            <v>1</v>
          </cell>
          <cell r="G8">
            <v>0.25</v>
          </cell>
          <cell r="H8">
            <v>0.5</v>
          </cell>
          <cell r="I8">
            <v>0.25</v>
          </cell>
          <cell r="J8">
            <v>0</v>
          </cell>
          <cell r="K8">
            <v>0.25</v>
          </cell>
          <cell r="L8">
            <v>0</v>
          </cell>
          <cell r="M8">
            <v>0</v>
          </cell>
          <cell r="N8">
            <v>0.5</v>
          </cell>
          <cell r="O8">
            <v>0</v>
          </cell>
        </row>
        <row r="9">
          <cell r="D9">
            <v>0.25</v>
          </cell>
          <cell r="E9">
            <v>0.25</v>
          </cell>
          <cell r="F9">
            <v>0.25</v>
          </cell>
          <cell r="G9">
            <v>1</v>
          </cell>
          <cell r="H9">
            <v>0.25</v>
          </cell>
          <cell r="I9">
            <v>0.25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</v>
          </cell>
        </row>
        <row r="10">
          <cell r="D10">
            <v>0.25</v>
          </cell>
          <cell r="E10">
            <v>0.65</v>
          </cell>
          <cell r="F10">
            <v>0.5</v>
          </cell>
          <cell r="G10">
            <v>0.25</v>
          </cell>
          <cell r="H10">
            <v>1</v>
          </cell>
          <cell r="I10">
            <v>0.25</v>
          </cell>
          <cell r="J10">
            <v>0</v>
          </cell>
          <cell r="K10">
            <v>0.25</v>
          </cell>
          <cell r="L10">
            <v>0</v>
          </cell>
          <cell r="M10">
            <v>0</v>
          </cell>
          <cell r="N10">
            <v>0.5</v>
          </cell>
          <cell r="O10">
            <v>0</v>
          </cell>
        </row>
        <row r="11">
          <cell r="D11">
            <v>0.25</v>
          </cell>
          <cell r="E11">
            <v>0.5</v>
          </cell>
          <cell r="F11">
            <v>0.25</v>
          </cell>
          <cell r="G11">
            <v>0.25</v>
          </cell>
          <cell r="H11">
            <v>0.25</v>
          </cell>
          <cell r="I11">
            <v>1</v>
          </cell>
          <cell r="J11">
            <v>0.75</v>
          </cell>
          <cell r="K11">
            <v>0.5</v>
          </cell>
          <cell r="L11">
            <v>0.25</v>
          </cell>
          <cell r="M11">
            <v>0</v>
          </cell>
          <cell r="N11">
            <v>0.25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0.75</v>
          </cell>
          <cell r="J12">
            <v>1</v>
          </cell>
          <cell r="K12">
            <v>0.25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0.25</v>
          </cell>
          <cell r="E13">
            <v>0.25</v>
          </cell>
          <cell r="F13">
            <v>0.25</v>
          </cell>
          <cell r="G13">
            <v>0</v>
          </cell>
          <cell r="H13">
            <v>0.25</v>
          </cell>
          <cell r="I13">
            <v>0.5</v>
          </cell>
          <cell r="J13">
            <v>0.25</v>
          </cell>
          <cell r="K13">
            <v>1</v>
          </cell>
          <cell r="L13">
            <v>0.25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0.25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0.25</v>
          </cell>
          <cell r="J14">
            <v>0</v>
          </cell>
          <cell r="K14">
            <v>0.25</v>
          </cell>
          <cell r="L14">
            <v>1</v>
          </cell>
          <cell r="M14">
            <v>0</v>
          </cell>
          <cell r="N14">
            <v>0.25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</row>
        <row r="16">
          <cell r="D16">
            <v>0.5</v>
          </cell>
          <cell r="E16">
            <v>0.5</v>
          </cell>
          <cell r="F16">
            <v>0.5</v>
          </cell>
          <cell r="G16">
            <v>0.25</v>
          </cell>
          <cell r="H16">
            <v>0.5</v>
          </cell>
          <cell r="I16">
            <v>0.25</v>
          </cell>
          <cell r="J16">
            <v>0</v>
          </cell>
          <cell r="K16">
            <v>0</v>
          </cell>
          <cell r="L16">
            <v>0.25</v>
          </cell>
          <cell r="M16">
            <v>0</v>
          </cell>
          <cell r="N16">
            <v>1</v>
          </cell>
          <cell r="O16">
            <v>0.5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0.5</v>
          </cell>
          <cell r="O17">
            <v>1</v>
          </cell>
        </row>
      </sheetData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Cover"/>
      <sheetName val="Planning inputs -&gt;"/>
      <sheetName val="Scenarios and parameters"/>
      <sheetName val="Calculation inputs -&gt;"/>
      <sheetName val="General inputs"/>
      <sheetName val="Risk capital inputs"/>
      <sheetName val="Balance Sheet inputs"/>
      <sheetName val="Calculations -&gt;"/>
      <sheetName val="Reserves"/>
      <sheetName val="Adjustments"/>
      <sheetName val="Stress impacts base"/>
      <sheetName val="Delta-gamma Risk Cap"/>
      <sheetName val="Base Quantity Risk Cap"/>
      <sheetName val="Base Risk capital proj"/>
      <sheetName val="Correlations RAI"/>
      <sheetName val="Stressed Risk Capital"/>
      <sheetName val="Results -&gt;"/>
      <sheetName val="Base Balance Sheet"/>
      <sheetName val="Income statement"/>
      <sheetName val="Adjusted Balance Sheet"/>
      <sheetName val="Base Risk Capital"/>
      <sheetName val="Key ratios"/>
      <sheetName val="Outputs -&gt;"/>
      <sheetName val="Output for p chart"/>
      <sheetName val="Output for aggregation"/>
      <sheetName val="Error handling"/>
      <sheetName val="Template production -&gt;"/>
      <sheetName val="Balance sheet with source"/>
      <sheetName val="Parameters"/>
      <sheetName val="Stresses"/>
    </sheetNames>
    <sheetDataSet>
      <sheetData sheetId="0" refreshError="1"/>
      <sheetData sheetId="1" refreshError="1">
        <row r="11">
          <cell r="E11" t="str">
            <v>S0001</v>
          </cell>
        </row>
        <row r="12">
          <cell r="E12" t="str">
            <v>EUR</v>
          </cell>
        </row>
        <row r="34">
          <cell r="B34">
            <v>2011</v>
          </cell>
        </row>
      </sheetData>
      <sheetData sheetId="2" refreshError="1"/>
      <sheetData sheetId="3" refreshError="1">
        <row r="13">
          <cell r="D13" t="str">
            <v>2Q 2011</v>
          </cell>
          <cell r="E13" t="str">
            <v>YE 2011</v>
          </cell>
          <cell r="F13" t="str">
            <v>P1 2012</v>
          </cell>
          <cell r="G13" t="str">
            <v>P2 2013</v>
          </cell>
          <cell r="H13" t="str">
            <v>P3 2014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Input"/>
      <sheetName val="Roll Forward Earnings Analysis"/>
      <sheetName val="Charts"/>
      <sheetName val="NB Overview PY"/>
      <sheetName val="NB Overview FC Plan1"/>
      <sheetName val="NB Overview Plan2 Plan3"/>
      <sheetName val="Form M1"/>
      <sheetName val="Filter M1"/>
      <sheetName val="Form M1 PY"/>
      <sheetName val="Filter M1 PY"/>
      <sheetName val="Filter Form M1 PPY"/>
      <sheetName val="Form R4 PY"/>
      <sheetName val="Selected_FWD"/>
    </sheetNames>
    <sheetDataSet>
      <sheetData sheetId="0" refreshError="1"/>
      <sheetData sheetId="1" refreshError="1"/>
      <sheetData sheetId="2">
        <row r="3">
          <cell r="Q3" t="str">
            <v>LH India (not cons.)</v>
          </cell>
          <cell r="R3" t="str">
            <v>INR</v>
          </cell>
        </row>
        <row r="4">
          <cell r="Q4" t="str">
            <v>LH Austria</v>
          </cell>
          <cell r="R4" t="str">
            <v>EUR</v>
          </cell>
        </row>
        <row r="5">
          <cell r="C5" t="str">
            <v>LH Hungary</v>
          </cell>
          <cell r="Q5" t="str">
            <v>Belgium Life</v>
          </cell>
          <cell r="R5" t="str">
            <v>EUR</v>
          </cell>
        </row>
        <row r="6">
          <cell r="Q6" t="str">
            <v>LH Bulgaria</v>
          </cell>
          <cell r="R6" t="str">
            <v>BGN</v>
          </cell>
        </row>
        <row r="7">
          <cell r="Q7" t="str">
            <v>AZ Suisse</v>
          </cell>
          <cell r="R7" t="str">
            <v>CHF</v>
          </cell>
        </row>
        <row r="8">
          <cell r="Q8" t="str">
            <v>LH China</v>
          </cell>
          <cell r="R8" t="str">
            <v>CNY</v>
          </cell>
        </row>
        <row r="9">
          <cell r="Q9" t="str">
            <v>LH Colombia</v>
          </cell>
          <cell r="R9" t="str">
            <v>COP</v>
          </cell>
        </row>
        <row r="10">
          <cell r="Q10" t="str">
            <v>LH Czech Republic</v>
          </cell>
          <cell r="R10" t="str">
            <v>CZK</v>
          </cell>
        </row>
        <row r="11">
          <cell r="Q11" t="str">
            <v>Germany Life</v>
          </cell>
          <cell r="R11" t="str">
            <v>EUR</v>
          </cell>
        </row>
        <row r="12">
          <cell r="Q12" t="str">
            <v>Germany Health</v>
          </cell>
          <cell r="R12" t="str">
            <v>EUR</v>
          </cell>
        </row>
        <row r="13">
          <cell r="Q13" t="str">
            <v>AZSE Re</v>
          </cell>
          <cell r="R13" t="str">
            <v>EUR</v>
          </cell>
        </row>
        <row r="14">
          <cell r="Q14" t="str">
            <v>LH Egypt</v>
          </cell>
          <cell r="R14" t="str">
            <v>EGP</v>
          </cell>
        </row>
        <row r="15">
          <cell r="Q15" t="str">
            <v>Seguros Spain</v>
          </cell>
          <cell r="R15" t="str">
            <v>EUR</v>
          </cell>
        </row>
        <row r="16">
          <cell r="Q16" t="str">
            <v>EUROVIDA Spain</v>
          </cell>
          <cell r="R16" t="str">
            <v>EUR</v>
          </cell>
        </row>
        <row r="17">
          <cell r="Q17" t="str">
            <v>AZ Vie France</v>
          </cell>
          <cell r="R17" t="str">
            <v>EUR</v>
          </cell>
        </row>
        <row r="18">
          <cell r="Q18" t="str">
            <v>Arcalis France</v>
          </cell>
          <cell r="R18" t="str">
            <v>EUR</v>
          </cell>
        </row>
        <row r="19">
          <cell r="Q19" t="str">
            <v>France Health</v>
          </cell>
          <cell r="R19" t="str">
            <v>EUR</v>
          </cell>
        </row>
        <row r="20">
          <cell r="Q20" t="str">
            <v>LH Greece</v>
          </cell>
          <cell r="R20" t="str">
            <v>EUR</v>
          </cell>
        </row>
        <row r="21">
          <cell r="Q21" t="str">
            <v>LH Croatia</v>
          </cell>
          <cell r="R21" t="str">
            <v>HRK</v>
          </cell>
        </row>
        <row r="22">
          <cell r="Q22" t="str">
            <v>LH Hungary</v>
          </cell>
          <cell r="R22" t="str">
            <v>HUF</v>
          </cell>
        </row>
        <row r="23">
          <cell r="Q23" t="str">
            <v>LH Indonesia</v>
          </cell>
          <cell r="R23" t="str">
            <v>IDR</v>
          </cell>
        </row>
        <row r="24">
          <cell r="Q24" t="str">
            <v>DARTA SAVING</v>
          </cell>
          <cell r="R24" t="str">
            <v>EUR</v>
          </cell>
        </row>
        <row r="25">
          <cell r="Q25" t="str">
            <v>AZ Re Dublin</v>
          </cell>
          <cell r="R25" t="str">
            <v>EUR</v>
          </cell>
        </row>
        <row r="26">
          <cell r="Q26" t="str">
            <v>Global Life</v>
          </cell>
          <cell r="R26" t="str">
            <v>EUR</v>
          </cell>
        </row>
        <row r="27">
          <cell r="Q27" t="str">
            <v>Antonveneta Italy</v>
          </cell>
          <cell r="R27" t="str">
            <v>EUR</v>
          </cell>
        </row>
        <row r="28">
          <cell r="Q28" t="str">
            <v>AIV Italy</v>
          </cell>
          <cell r="R28" t="str">
            <v>EUR</v>
          </cell>
        </row>
        <row r="29">
          <cell r="Q29" t="str">
            <v>RB Vita Italy</v>
          </cell>
          <cell r="R29" t="str">
            <v>EUR</v>
          </cell>
        </row>
        <row r="30">
          <cell r="Q30" t="str">
            <v>Credit RAS Italy</v>
          </cell>
          <cell r="R30" t="str">
            <v>EUR</v>
          </cell>
        </row>
        <row r="31">
          <cell r="Q31" t="str">
            <v>La Vita Italy</v>
          </cell>
          <cell r="R31" t="str">
            <v>EUR</v>
          </cell>
        </row>
        <row r="32">
          <cell r="Q32" t="str">
            <v>AZ spa Italy</v>
          </cell>
          <cell r="R32" t="str">
            <v>EUR</v>
          </cell>
        </row>
        <row r="33">
          <cell r="Q33" t="str">
            <v>LH Japan</v>
          </cell>
          <cell r="R33" t="str">
            <v>JPY</v>
          </cell>
        </row>
        <row r="34">
          <cell r="Q34" t="str">
            <v>LH Korea</v>
          </cell>
          <cell r="R34" t="str">
            <v>KRW</v>
          </cell>
        </row>
        <row r="35">
          <cell r="Q35" t="str">
            <v>LH Mexico</v>
          </cell>
          <cell r="R35" t="str">
            <v>MXP</v>
          </cell>
        </row>
        <row r="36">
          <cell r="Q36" t="str">
            <v>LH Malaysia</v>
          </cell>
          <cell r="R36" t="str">
            <v>MYR</v>
          </cell>
        </row>
        <row r="37">
          <cell r="Q37" t="str">
            <v>LH Netherlands</v>
          </cell>
          <cell r="R37" t="str">
            <v>EUR</v>
          </cell>
        </row>
        <row r="38">
          <cell r="Q38" t="str">
            <v>LH Poland</v>
          </cell>
          <cell r="R38" t="str">
            <v>PLN</v>
          </cell>
        </row>
        <row r="39">
          <cell r="Q39" t="str">
            <v>LH Portugal</v>
          </cell>
          <cell r="R39" t="str">
            <v>EUR</v>
          </cell>
        </row>
        <row r="40">
          <cell r="Q40" t="str">
            <v>LH Romania</v>
          </cell>
          <cell r="R40" t="str">
            <v>EUR</v>
          </cell>
        </row>
        <row r="41">
          <cell r="Q41" t="str">
            <v>LH Russia</v>
          </cell>
          <cell r="R41" t="str">
            <v>USD</v>
          </cell>
        </row>
        <row r="42">
          <cell r="Q42" t="str">
            <v>LH Slovakia</v>
          </cell>
          <cell r="R42" t="str">
            <v>EUR</v>
          </cell>
        </row>
        <row r="43">
          <cell r="Q43" t="str">
            <v>LH Thailand</v>
          </cell>
          <cell r="R43" t="str">
            <v>THB</v>
          </cell>
        </row>
        <row r="44">
          <cell r="Q44" t="str">
            <v>LH Turkey</v>
          </cell>
          <cell r="R44" t="str">
            <v>TRL</v>
          </cell>
        </row>
        <row r="45">
          <cell r="Q45" t="str">
            <v>LH Taiwan</v>
          </cell>
          <cell r="R45" t="str">
            <v>TWD</v>
          </cell>
        </row>
        <row r="46">
          <cell r="Q46" t="str">
            <v>LH USA</v>
          </cell>
          <cell r="R46" t="str">
            <v>USD</v>
          </cell>
        </row>
        <row r="47">
          <cell r="Q47" t="str">
            <v>Spain Total</v>
          </cell>
          <cell r="R47" t="str">
            <v>EUR</v>
          </cell>
        </row>
        <row r="48">
          <cell r="Q48" t="str">
            <v>Italy Total</v>
          </cell>
          <cell r="R48" t="str">
            <v>EUR</v>
          </cell>
        </row>
        <row r="49">
          <cell r="Q49" t="str">
            <v>France Total</v>
          </cell>
          <cell r="R49" t="str">
            <v>EUR</v>
          </cell>
        </row>
        <row r="50">
          <cell r="Q50" t="str">
            <v>AZAP</v>
          </cell>
          <cell r="R50" t="str">
            <v>EUR</v>
          </cell>
        </row>
        <row r="51">
          <cell r="Q51" t="str">
            <v>Growth Markets</v>
          </cell>
          <cell r="R51" t="str">
            <v>EUR</v>
          </cell>
        </row>
        <row r="52">
          <cell r="Q52" t="str">
            <v>CEEMA</v>
          </cell>
          <cell r="R52" t="str">
            <v>EUR</v>
          </cell>
        </row>
        <row r="53">
          <cell r="Q53" t="str">
            <v>Asia Total</v>
          </cell>
          <cell r="R53" t="str">
            <v>EUR</v>
          </cell>
        </row>
        <row r="54">
          <cell r="Q54" t="str">
            <v>NAFTA</v>
          </cell>
          <cell r="R54" t="str">
            <v>EUR</v>
          </cell>
        </row>
        <row r="55">
          <cell r="Q55" t="str">
            <v>Europe</v>
          </cell>
          <cell r="R55" t="str">
            <v>EUR</v>
          </cell>
        </row>
        <row r="56">
          <cell r="Q56" t="str">
            <v>Europe I</v>
          </cell>
          <cell r="R56" t="str">
            <v>EUR</v>
          </cell>
        </row>
        <row r="57">
          <cell r="Q57" t="str">
            <v>Europe II</v>
          </cell>
          <cell r="R57" t="str">
            <v>EUR</v>
          </cell>
        </row>
        <row r="58">
          <cell r="Q58" t="str">
            <v>German Speaking Countries</v>
          </cell>
          <cell r="R58" t="str">
            <v>EUR</v>
          </cell>
        </row>
        <row r="59">
          <cell r="Q59" t="str">
            <v>LH Segment Consolidated</v>
          </cell>
          <cell r="R59" t="str">
            <v>EUR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EUR</v>
          </cell>
          <cell r="C4" t="str">
            <v>USD</v>
          </cell>
          <cell r="D4" t="str">
            <v>JPY</v>
          </cell>
          <cell r="E4" t="str">
            <v>CHF</v>
          </cell>
          <cell r="F4" t="str">
            <v>KRW</v>
          </cell>
          <cell r="G4" t="str">
            <v>CZK</v>
          </cell>
          <cell r="H4" t="str">
            <v>HUF</v>
          </cell>
          <cell r="I4" t="str">
            <v>PLN</v>
          </cell>
          <cell r="J4" t="str">
            <v>THB</v>
          </cell>
          <cell r="K4" t="str">
            <v>TWD</v>
          </cell>
          <cell r="N4" t="str">
            <v>EUR</v>
          </cell>
          <cell r="O4" t="str">
            <v>USD</v>
          </cell>
          <cell r="P4" t="str">
            <v>JPY</v>
          </cell>
          <cell r="Q4" t="str">
            <v>CHF</v>
          </cell>
          <cell r="R4" t="str">
            <v>KRW</v>
          </cell>
          <cell r="S4" t="str">
            <v>CZK</v>
          </cell>
          <cell r="T4" t="str">
            <v>HUF</v>
          </cell>
          <cell r="U4" t="str">
            <v>PLN</v>
          </cell>
          <cell r="V4" t="str">
            <v>THB</v>
          </cell>
          <cell r="W4" t="str">
            <v>TWD</v>
          </cell>
        </row>
        <row r="5">
          <cell r="B5">
            <v>2.2705075378477657E-2</v>
          </cell>
          <cell r="C5">
            <v>1.6140373695783916E-2</v>
          </cell>
          <cell r="D5">
            <v>2.5675755610117257E-3</v>
          </cell>
          <cell r="E5">
            <v>4.8443546336889298E-3</v>
          </cell>
          <cell r="F5">
            <v>3.3910186289937361E-2</v>
          </cell>
          <cell r="G5">
            <v>1.3032665238290608E-2</v>
          </cell>
          <cell r="H5">
            <v>8.1746501361378066E-2</v>
          </cell>
          <cell r="I5">
            <v>5.1628657301562964E-2</v>
          </cell>
          <cell r="J5">
            <v>3.0099507612435294E-2</v>
          </cell>
          <cell r="K5">
            <v>7.2369978294042347E-3</v>
          </cell>
          <cell r="N5">
            <v>1.4365443409566359E-2</v>
          </cell>
          <cell r="O5">
            <v>1.3831705964473251E-2</v>
          </cell>
          <cell r="P5">
            <v>2.3565402260714574E-3</v>
          </cell>
          <cell r="Q5">
            <v>4.6909018206005015E-3</v>
          </cell>
          <cell r="R5">
            <v>3.2587426595941382E-2</v>
          </cell>
          <cell r="S5">
            <v>1.1746375418610011E-2</v>
          </cell>
          <cell r="T5">
            <v>7.201013692785474E-2</v>
          </cell>
          <cell r="U5">
            <v>5.1963858729669576E-2</v>
          </cell>
          <cell r="V5">
            <v>2.8697576285640514E-2</v>
          </cell>
          <cell r="W5">
            <v>7.6297726384180198E-3</v>
          </cell>
        </row>
        <row r="6">
          <cell r="B6">
            <v>2.0966569470649343E-2</v>
          </cell>
          <cell r="C6">
            <v>1.365700077139298E-2</v>
          </cell>
          <cell r="D6">
            <v>3.0170753626910241E-3</v>
          </cell>
          <cell r="E6">
            <v>2.7716608706465085E-3</v>
          </cell>
          <cell r="F6">
            <v>3.4926706490646442E-2</v>
          </cell>
          <cell r="G6">
            <v>1.9028315739809454E-2</v>
          </cell>
          <cell r="H6">
            <v>7.9280724154194626E-2</v>
          </cell>
          <cell r="I6">
            <v>4.8035666749810968E-2</v>
          </cell>
          <cell r="J6">
            <v>2.9804604874271279E-2</v>
          </cell>
          <cell r="K6">
            <v>7.5241906558176641E-3</v>
          </cell>
          <cell r="N6">
            <v>1.5508851175146665E-2</v>
          </cell>
          <cell r="O6">
            <v>9.9408477645466231E-3</v>
          </cell>
          <cell r="P6">
            <v>2.2952561365527924E-3</v>
          </cell>
          <cell r="Q6">
            <v>1.0000100000961964E-5</v>
          </cell>
          <cell r="R6">
            <v>3.3960430334331049E-2</v>
          </cell>
          <cell r="S6">
            <v>1.7413023904119029E-2</v>
          </cell>
          <cell r="T6">
            <v>6.5766307290267889E-2</v>
          </cell>
          <cell r="U6">
            <v>4.5064213970627431E-2</v>
          </cell>
          <cell r="V6">
            <v>3.0001895203487283E-2</v>
          </cell>
          <cell r="W6">
            <v>7.7221750272336021E-3</v>
          </cell>
        </row>
        <row r="7">
          <cell r="B7">
            <v>2.4051907143069373E-2</v>
          </cell>
          <cell r="C7">
            <v>1.7972300973690514E-2</v>
          </cell>
          <cell r="D7">
            <v>3.2767017077777183E-3</v>
          </cell>
          <cell r="E7">
            <v>2.7797053432114804E-3</v>
          </cell>
          <cell r="F7">
            <v>3.5939861619153302E-2</v>
          </cell>
          <cell r="G7">
            <v>1.9249546943576501E-2</v>
          </cell>
          <cell r="H7">
            <v>7.6222373371675367E-2</v>
          </cell>
          <cell r="I7">
            <v>4.8622529445320417E-2</v>
          </cell>
          <cell r="J7">
            <v>3.3079195851154042E-2</v>
          </cell>
          <cell r="K7">
            <v>8.8933952793877058E-3</v>
          </cell>
          <cell r="N7">
            <v>1.7977482338090711E-2</v>
          </cell>
          <cell r="O7">
            <v>1.4495106075608222E-2</v>
          </cell>
          <cell r="P7">
            <v>2.5163159530421364E-3</v>
          </cell>
          <cell r="Q7">
            <v>3.5263917405763401E-3</v>
          </cell>
          <cell r="R7">
            <v>3.5203117203626455E-2</v>
          </cell>
          <cell r="S7">
            <v>1.5781176355864623E-2</v>
          </cell>
          <cell r="T7">
            <v>6.3519782531474833E-2</v>
          </cell>
          <cell r="U7">
            <v>4.6086381629049322E-2</v>
          </cell>
          <cell r="V7">
            <v>3.3280945989371702E-2</v>
          </cell>
          <cell r="W7">
            <v>8.7427736189555905E-3</v>
          </cell>
        </row>
        <row r="8">
          <cell r="B8">
            <v>2.8684877817953813E-2</v>
          </cell>
          <cell r="C8">
            <v>2.3867372316059621E-2</v>
          </cell>
          <cell r="D8">
            <v>4.1703193362032653E-3</v>
          </cell>
          <cell r="E8">
            <v>1.0749319007646196E-2</v>
          </cell>
          <cell r="F8">
            <v>3.6948550760705468E-2</v>
          </cell>
          <cell r="G8">
            <v>2.1846046630922489E-2</v>
          </cell>
          <cell r="H8">
            <v>7.8261282117360054E-2</v>
          </cell>
          <cell r="I8">
            <v>5.1414152034486404E-2</v>
          </cell>
          <cell r="J8">
            <v>3.7783626265058379E-2</v>
          </cell>
          <cell r="K8">
            <v>9.9204485662665043E-3</v>
          </cell>
          <cell r="N8">
            <v>2.2664285904209214E-2</v>
          </cell>
          <cell r="O8">
            <v>1.8699243310202007E-2</v>
          </cell>
          <cell r="P8">
            <v>3.2505317227817798E-3</v>
          </cell>
          <cell r="Q8">
            <v>6.041277873631179E-3</v>
          </cell>
          <cell r="R8">
            <v>3.6314533896812051E-2</v>
          </cell>
          <cell r="S8">
            <v>1.8711696440213865E-2</v>
          </cell>
          <cell r="T8">
            <v>6.3830918969062678E-2</v>
          </cell>
          <cell r="U8">
            <v>4.7705159004973519E-2</v>
          </cell>
          <cell r="V8">
            <v>3.6607804620161E-2</v>
          </cell>
          <cell r="W8">
            <v>1.0075503143859965E-2</v>
          </cell>
        </row>
        <row r="9">
          <cell r="B9">
            <v>3.3609892887006776E-2</v>
          </cell>
          <cell r="C9">
            <v>2.9203653672970731E-2</v>
          </cell>
          <cell r="D9">
            <v>5.947159607600172E-3</v>
          </cell>
          <cell r="E9">
            <v>1.6202329948702188E-2</v>
          </cell>
          <cell r="F9">
            <v>3.7947355310138819E-2</v>
          </cell>
          <cell r="G9">
            <v>2.5147903213736056E-2</v>
          </cell>
          <cell r="H9">
            <v>8.0908135779356405E-2</v>
          </cell>
          <cell r="I9">
            <v>5.2962985192181566E-2</v>
          </cell>
          <cell r="J9">
            <v>4.0018886742983373E-2</v>
          </cell>
          <cell r="K9">
            <v>1.225435117532836E-2</v>
          </cell>
          <cell r="N9">
            <v>2.759081333812885E-2</v>
          </cell>
          <cell r="O9">
            <v>2.3666137431273659E-2</v>
          </cell>
          <cell r="P9">
            <v>4.6162114918049113E-3</v>
          </cell>
          <cell r="Q9">
            <v>9.5574806694982417E-3</v>
          </cell>
          <cell r="R9">
            <v>3.7295976847553813E-2</v>
          </cell>
          <cell r="S9">
            <v>2.1161530394362416E-2</v>
          </cell>
          <cell r="T9">
            <v>6.6552901023890776E-2</v>
          </cell>
          <cell r="U9">
            <v>4.7839093828751622E-2</v>
          </cell>
          <cell r="V9">
            <v>3.7237877023002852E-2</v>
          </cell>
          <cell r="W9">
            <v>1.1113144571990752E-2</v>
          </cell>
        </row>
        <row r="10">
          <cell r="B10">
            <v>3.7707165264205367E-2</v>
          </cell>
          <cell r="C10">
            <v>3.273138863127989E-2</v>
          </cell>
          <cell r="D10">
            <v>8.6603578323485308E-3</v>
          </cell>
          <cell r="E10">
            <v>1.8901644405364015E-2</v>
          </cell>
          <cell r="F10">
            <v>3.895348293570855E-2</v>
          </cell>
          <cell r="G10">
            <v>2.7933052776138778E-2</v>
          </cell>
          <cell r="H10">
            <v>8.3658430862592059E-2</v>
          </cell>
          <cell r="I10">
            <v>5.4709912585642506E-2</v>
          </cell>
          <cell r="J10">
            <v>4.131088544747219E-2</v>
          </cell>
          <cell r="K10">
            <v>1.2853105914049312E-2</v>
          </cell>
          <cell r="N10">
            <v>3.0983104248887505E-2</v>
          </cell>
          <cell r="O10">
            <v>2.8177196057968645E-2</v>
          </cell>
          <cell r="P10">
            <v>6.7553282525747438E-3</v>
          </cell>
          <cell r="Q10">
            <v>1.3873849760117407E-2</v>
          </cell>
          <cell r="R10">
            <v>3.815424480507601E-2</v>
          </cell>
          <cell r="S10">
            <v>2.3910354600634065E-2</v>
          </cell>
          <cell r="T10">
            <v>6.9279701114937975E-2</v>
          </cell>
          <cell r="U10">
            <v>4.9794922561877453E-2</v>
          </cell>
          <cell r="V10">
            <v>3.798614080904783E-2</v>
          </cell>
          <cell r="W10">
            <v>1.2343504348521606E-2</v>
          </cell>
        </row>
        <row r="11">
          <cell r="B11">
            <v>3.9636127355425543E-2</v>
          </cell>
          <cell r="C11">
            <v>3.5340306005180899E-2</v>
          </cell>
          <cell r="D11">
            <v>1.1731021190706237E-2</v>
          </cell>
          <cell r="E11">
            <v>2.0355063154876563E-2</v>
          </cell>
          <cell r="F11">
            <v>3.9950747932578023E-2</v>
          </cell>
          <cell r="G11">
            <v>2.9979616703385448E-2</v>
          </cell>
          <cell r="H11">
            <v>8.4265892356250705E-2</v>
          </cell>
          <cell r="I11">
            <v>5.4053997078162386E-2</v>
          </cell>
          <cell r="J11">
            <v>4.2662626696542416E-2</v>
          </cell>
          <cell r="K11">
            <v>1.3047032734588626E-2</v>
          </cell>
          <cell r="N11">
            <v>3.3099474049057775E-2</v>
          </cell>
          <cell r="O11">
            <v>3.1546763109412179E-2</v>
          </cell>
          <cell r="P11">
            <v>9.3618309823615409E-3</v>
          </cell>
          <cell r="Q11">
            <v>1.7046720075180044E-2</v>
          </cell>
          <cell r="R11">
            <v>3.8877928726740896E-2</v>
          </cell>
          <cell r="S11">
            <v>2.4819068193510541E-2</v>
          </cell>
          <cell r="T11">
            <v>7.1147777689705594E-2</v>
          </cell>
          <cell r="U11">
            <v>5.0627644955096196E-2</v>
          </cell>
          <cell r="V11">
            <v>3.9320616899145344E-2</v>
          </cell>
          <cell r="W11">
            <v>1.3368355343694072E-2</v>
          </cell>
        </row>
        <row r="12">
          <cell r="B12">
            <v>4.0495025913528604E-2</v>
          </cell>
          <cell r="C12">
            <v>3.8072341185312553E-2</v>
          </cell>
          <cell r="D12">
            <v>1.476791750342743E-2</v>
          </cell>
          <cell r="E12">
            <v>2.1208457239959566E-2</v>
          </cell>
          <cell r="F12">
            <v>4.0943427847526692E-2</v>
          </cell>
          <cell r="G12">
            <v>3.0976726731370752E-2</v>
          </cell>
          <cell r="H12">
            <v>8.4629284556831275E-2</v>
          </cell>
          <cell r="I12">
            <v>5.4019556278847247E-2</v>
          </cell>
          <cell r="J12">
            <v>4.3411119632301931E-2</v>
          </cell>
          <cell r="K12">
            <v>1.43325184862102E-2</v>
          </cell>
          <cell r="N12">
            <v>3.4539123166020813E-2</v>
          </cell>
          <cell r="O12">
            <v>3.3896289863163842E-2</v>
          </cell>
          <cell r="P12">
            <v>1.2135504701369371E-2</v>
          </cell>
          <cell r="Q12">
            <v>1.8893339188573721E-2</v>
          </cell>
          <cell r="R12">
            <v>3.9468623639595357E-2</v>
          </cell>
          <cell r="S12">
            <v>2.6786814414444082E-2</v>
          </cell>
          <cell r="T12">
            <v>7.1473726392755177E-2</v>
          </cell>
          <cell r="U12">
            <v>5.0057280624658196E-2</v>
          </cell>
          <cell r="V12">
            <v>4.0445227321675548E-2</v>
          </cell>
          <cell r="W12">
            <v>1.3817316202524133E-2</v>
          </cell>
        </row>
        <row r="13">
          <cell r="B13">
            <v>4.1048544093611028E-2</v>
          </cell>
          <cell r="C13">
            <v>3.8639465391494321E-2</v>
          </cell>
          <cell r="D13">
            <v>1.7343674970903944E-2</v>
          </cell>
          <cell r="E13">
            <v>2.1871107309750615E-2</v>
          </cell>
          <cell r="F13">
            <v>4.1921720421144837E-2</v>
          </cell>
          <cell r="G13">
            <v>3.3300164398056165E-2</v>
          </cell>
          <cell r="H13">
            <v>8.2220630155428465E-2</v>
          </cell>
          <cell r="I13">
            <v>5.3395567943487432E-2</v>
          </cell>
          <cell r="J13">
            <v>4.4005892369256561E-2</v>
          </cell>
          <cell r="K13">
            <v>1.6051582906761119E-2</v>
          </cell>
          <cell r="N13">
            <v>3.5735999179697053E-2</v>
          </cell>
          <cell r="O13">
            <v>3.5326371108596488E-2</v>
          </cell>
          <cell r="P13">
            <v>1.476276875991922E-2</v>
          </cell>
          <cell r="Q13">
            <v>2.0228061780930506E-2</v>
          </cell>
          <cell r="R13">
            <v>3.9932362799123489E-2</v>
          </cell>
          <cell r="S13">
            <v>2.8872212013523635E-2</v>
          </cell>
          <cell r="T13">
            <v>7.2006689321741257E-2</v>
          </cell>
          <cell r="U13">
            <v>5.027895409020644E-2</v>
          </cell>
          <cell r="V13">
            <v>4.1232819658475472E-2</v>
          </cell>
          <cell r="W13">
            <v>1.4095933475306799E-2</v>
          </cell>
        </row>
        <row r="14">
          <cell r="B14">
            <v>4.2094359560069572E-2</v>
          </cell>
          <cell r="C14">
            <v>4.0004825622390827E-2</v>
          </cell>
          <cell r="D14">
            <v>1.9437617044181232E-2</v>
          </cell>
          <cell r="E14">
            <v>2.2526253361554893E-2</v>
          </cell>
          <cell r="F14">
            <v>4.2917080791657458E-2</v>
          </cell>
          <cell r="G14">
            <v>3.1002237274854849E-2</v>
          </cell>
          <cell r="H14">
            <v>7.940537716582674E-2</v>
          </cell>
          <cell r="I14">
            <v>5.2511924960109813E-2</v>
          </cell>
          <cell r="J14">
            <v>4.4396239755778444E-2</v>
          </cell>
          <cell r="K14">
            <v>1.7742301542795547E-2</v>
          </cell>
          <cell r="N14">
            <v>3.6772237727727086E-2</v>
          </cell>
          <cell r="O14">
            <v>3.6435904212593684E-2</v>
          </cell>
          <cell r="P14">
            <v>1.7203970757420306E-2</v>
          </cell>
          <cell r="Q14">
            <v>2.0645619593129938E-2</v>
          </cell>
          <cell r="R14">
            <v>4.0273134114092946E-2</v>
          </cell>
          <cell r="S14">
            <v>2.9794000008238397E-2</v>
          </cell>
          <cell r="T14">
            <v>7.0152796416272256E-2</v>
          </cell>
          <cell r="U14">
            <v>4.9341066277430956E-2</v>
          </cell>
          <cell r="V14">
            <v>4.1637370615618119E-2</v>
          </cell>
          <cell r="W14">
            <v>1.45517152518575E-2</v>
          </cell>
        </row>
        <row r="15">
          <cell r="B15">
            <v>4.3135749513898647E-2</v>
          </cell>
          <cell r="C15">
            <v>4.0469043444784969E-2</v>
          </cell>
          <cell r="D15">
            <v>2.1069774803061048E-2</v>
          </cell>
          <cell r="E15">
            <v>2.2949880570601433E-2</v>
          </cell>
          <cell r="F15">
            <v>4.389908836292622E-2</v>
          </cell>
          <cell r="G15">
            <v>3.3291622794826559E-2</v>
          </cell>
          <cell r="H15">
            <v>7.6134353221731121E-2</v>
          </cell>
          <cell r="I15">
            <v>5.2470938646206555E-2</v>
          </cell>
          <cell r="J15">
            <v>4.2850736774045384E-2</v>
          </cell>
          <cell r="K15">
            <v>1.803344443471655E-2</v>
          </cell>
          <cell r="N15">
            <v>3.7722241189478645E-2</v>
          </cell>
          <cell r="O15">
            <v>3.8294373067474519E-2</v>
          </cell>
          <cell r="P15">
            <v>1.9272402588136561E-2</v>
          </cell>
          <cell r="Q15">
            <v>1.9879491039338726E-2</v>
          </cell>
          <cell r="R15">
            <v>4.0478786718496362E-2</v>
          </cell>
          <cell r="S15">
            <v>3.0383962279703747E-2</v>
          </cell>
          <cell r="T15">
            <v>6.5160104215264525E-2</v>
          </cell>
          <cell r="U15">
            <v>4.9218856561290103E-2</v>
          </cell>
          <cell r="V15">
            <v>4.3158600790505597E-2</v>
          </cell>
          <cell r="W15">
            <v>2.1349263658248407E-2</v>
          </cell>
        </row>
        <row r="16">
          <cell r="B16">
            <v>4.3457936123679097E-2</v>
          </cell>
          <cell r="C16">
            <v>4.073975781985828E-2</v>
          </cell>
          <cell r="D16">
            <v>2.2441570020377277E-2</v>
          </cell>
          <cell r="E16">
            <v>2.245202399490398E-2</v>
          </cell>
          <cell r="F16">
            <v>4.4875304581151187E-2</v>
          </cell>
          <cell r="G16">
            <v>3.5874402300469788E-2</v>
          </cell>
          <cell r="H16">
            <v>7.2319362441799928E-2</v>
          </cell>
          <cell r="I16">
            <v>5.1889719881767604E-2</v>
          </cell>
          <cell r="J16">
            <v>4.2463717050328142E-2</v>
          </cell>
          <cell r="K16">
            <v>2.1146931810871239E-2</v>
          </cell>
          <cell r="N16">
            <v>3.8043246957754739E-2</v>
          </cell>
          <cell r="O16">
            <v>3.8899514522256817E-2</v>
          </cell>
          <cell r="P16">
            <v>2.106977480306127E-2</v>
          </cell>
          <cell r="Q16">
            <v>1.8889186630951071E-2</v>
          </cell>
          <cell r="R16">
            <v>4.055240846260455E-2</v>
          </cell>
          <cell r="S16">
            <v>3.0762063008423324E-2</v>
          </cell>
          <cell r="T16">
            <v>5.9597035247495489E-2</v>
          </cell>
          <cell r="U16">
            <v>4.87226034328887E-2</v>
          </cell>
          <cell r="V16">
            <v>4.4431145354526969E-2</v>
          </cell>
          <cell r="W16">
            <v>2.6934436397842543E-2</v>
          </cell>
        </row>
        <row r="17">
          <cell r="B17">
            <v>4.3224983986496435E-2</v>
          </cell>
          <cell r="C17">
            <v>4.0918506490126738E-2</v>
          </cell>
          <cell r="D17">
            <v>2.3577074330120018E-2</v>
          </cell>
          <cell r="E17">
            <v>2.0607077501839655E-2</v>
          </cell>
          <cell r="F17">
            <v>4.5833660156352041E-2</v>
          </cell>
          <cell r="G17">
            <v>3.6034309312187096E-2</v>
          </cell>
          <cell r="H17">
            <v>6.8368078443857838E-2</v>
          </cell>
          <cell r="I17">
            <v>5.1004181945640159E-2</v>
          </cell>
          <cell r="J17">
            <v>4.2580010196432427E-2</v>
          </cell>
          <cell r="K17">
            <v>2.2551347415910472E-2</v>
          </cell>
          <cell r="N17">
            <v>3.7967825073358386E-2</v>
          </cell>
          <cell r="O17">
            <v>3.8772171293531166E-2</v>
          </cell>
          <cell r="P17">
            <v>2.2489660073312434E-2</v>
          </cell>
          <cell r="Q17">
            <v>1.8079047729582021E-2</v>
          </cell>
          <cell r="R17">
            <v>4.050043909118517E-2</v>
          </cell>
          <cell r="S17">
            <v>3.1445684585972744E-2</v>
          </cell>
          <cell r="T17">
            <v>5.42718039223129E-2</v>
          </cell>
          <cell r="U17">
            <v>4.7661253400970383E-2</v>
          </cell>
          <cell r="V17">
            <v>4.5447702524128886E-2</v>
          </cell>
          <cell r="W17">
            <v>3.0033723304101034E-2</v>
          </cell>
        </row>
        <row r="18">
          <cell r="B18">
            <v>4.219319135188071E-2</v>
          </cell>
          <cell r="C18">
            <v>4.0574063899572188E-2</v>
          </cell>
          <cell r="D18">
            <v>2.4313095638065052E-2</v>
          </cell>
          <cell r="E18">
            <v>1.8419128355436465E-2</v>
          </cell>
          <cell r="F18">
            <v>4.6817882999258931E-2</v>
          </cell>
          <cell r="G18">
            <v>3.5302789830427672E-2</v>
          </cell>
          <cell r="H18">
            <v>6.4681532460010738E-2</v>
          </cell>
          <cell r="I18">
            <v>4.9293720396800911E-2</v>
          </cell>
          <cell r="J18">
            <v>4.2890977220132465E-2</v>
          </cell>
          <cell r="K18">
            <v>2.3022089092947562E-2</v>
          </cell>
          <cell r="N18">
            <v>3.6878663421927804E-2</v>
          </cell>
          <cell r="O18">
            <v>3.8357982221234543E-2</v>
          </cell>
          <cell r="P18">
            <v>2.3517358342638905E-2</v>
          </cell>
          <cell r="Q18">
            <v>1.7311591350003042E-2</v>
          </cell>
          <cell r="R18">
            <v>4.0323998506094805E-2</v>
          </cell>
          <cell r="S18">
            <v>3.1036253296738314E-2</v>
          </cell>
          <cell r="T18">
            <v>4.9992230057497533E-2</v>
          </cell>
          <cell r="U18">
            <v>4.5925544744171765E-2</v>
          </cell>
          <cell r="V18">
            <v>4.6263687744694915E-2</v>
          </cell>
          <cell r="W18">
            <v>3.1774528375863254E-2</v>
          </cell>
        </row>
        <row r="19">
          <cell r="B19">
            <v>4.0340232869757742E-2</v>
          </cell>
          <cell r="C19">
            <v>4.0025376619189368E-2</v>
          </cell>
          <cell r="D19">
            <v>2.4753956575026326E-2</v>
          </cell>
          <cell r="E19">
            <v>1.670445418221389E-2</v>
          </cell>
          <cell r="F19">
            <v>4.7784198366504604E-2</v>
          </cell>
          <cell r="G19">
            <v>3.4624751948715726E-2</v>
          </cell>
          <cell r="H19">
            <v>6.2468922784008507E-2</v>
          </cell>
          <cell r="I19">
            <v>4.7126997656529834E-2</v>
          </cell>
          <cell r="J19">
            <v>4.3281579611774257E-2</v>
          </cell>
          <cell r="K19">
            <v>2.2872450873993255E-2</v>
          </cell>
          <cell r="N19">
            <v>3.3586389734419964E-2</v>
          </cell>
          <cell r="O19">
            <v>3.7922577203276298E-2</v>
          </cell>
          <cell r="P19">
            <v>2.42092336559252E-2</v>
          </cell>
          <cell r="Q19">
            <v>1.6715824876799568E-2</v>
          </cell>
          <cell r="R19">
            <v>4.0013478574682404E-2</v>
          </cell>
          <cell r="S19">
            <v>2.769853080218021E-2</v>
          </cell>
          <cell r="T19">
            <v>4.7494445660701823E-2</v>
          </cell>
          <cell r="U19">
            <v>4.3585341800289168E-2</v>
          </cell>
          <cell r="V19">
            <v>4.6908844599991895E-2</v>
          </cell>
          <cell r="W19">
            <v>3.2733521703927737E-2</v>
          </cell>
        </row>
        <row r="20">
          <cell r="B20">
            <v>3.6694850944014146E-2</v>
          </cell>
          <cell r="C20">
            <v>3.9280651504254971E-2</v>
          </cell>
          <cell r="D20">
            <v>2.491990250961873E-2</v>
          </cell>
          <cell r="E20">
            <v>1.7706049855384043E-2</v>
          </cell>
          <cell r="F20">
            <v>4.8745700142629245E-2</v>
          </cell>
          <cell r="G20">
            <v>3.5087392428542641E-2</v>
          </cell>
          <cell r="H20">
            <v>6.0809864683093684E-2</v>
          </cell>
          <cell r="I20">
            <v>4.6311855341108155E-2</v>
          </cell>
          <cell r="J20">
            <v>4.3991723233618218E-2</v>
          </cell>
          <cell r="K20">
            <v>2.2338087205438839E-2</v>
          </cell>
          <cell r="N20">
            <v>2.9522589784664932E-2</v>
          </cell>
          <cell r="O20">
            <v>3.7623178841618143E-2</v>
          </cell>
          <cell r="P20">
            <v>2.4610110237801797E-2</v>
          </cell>
          <cell r="Q20">
            <v>1.7930851957226768E-2</v>
          </cell>
          <cell r="R20">
            <v>3.9576684374122983E-2</v>
          </cell>
          <cell r="S20">
            <v>2.8186710481129751E-2</v>
          </cell>
          <cell r="T20">
            <v>4.6770764529963094E-2</v>
          </cell>
          <cell r="U20">
            <v>4.3053058022955337E-2</v>
          </cell>
          <cell r="V20">
            <v>4.7837995863135419E-2</v>
          </cell>
          <cell r="W20">
            <v>3.3256390174144945E-2</v>
          </cell>
        </row>
        <row r="21">
          <cell r="B21">
            <v>3.3885600558298368E-2</v>
          </cell>
          <cell r="C21">
            <v>3.8538070728596718E-2</v>
          </cell>
          <cell r="D21">
            <v>2.4856878736884358E-2</v>
          </cell>
          <cell r="E21">
            <v>1.9272402588136561E-2</v>
          </cell>
          <cell r="F21">
            <v>4.9683625355317895E-2</v>
          </cell>
          <cell r="G21">
            <v>3.5863672053848328E-2</v>
          </cell>
          <cell r="H21">
            <v>5.9508345747239622E-2</v>
          </cell>
          <cell r="I21">
            <v>4.6055742218391149E-2</v>
          </cell>
          <cell r="J21">
            <v>4.4843644372837943E-2</v>
          </cell>
          <cell r="K21">
            <v>2.1515152134251592E-2</v>
          </cell>
          <cell r="N21">
            <v>2.7814722006952231E-2</v>
          </cell>
          <cell r="O21">
            <v>3.7237877023002852E-2</v>
          </cell>
          <cell r="P21">
            <v>2.4697253196543034E-2</v>
          </cell>
          <cell r="Q21">
            <v>1.9429303087545646E-2</v>
          </cell>
          <cell r="R21">
            <v>3.9012854667038077E-2</v>
          </cell>
          <cell r="S21">
            <v>2.9656156623057317E-2</v>
          </cell>
          <cell r="T21">
            <v>4.6344699427021796E-2</v>
          </cell>
          <cell r="U21">
            <v>4.2962765186320029E-2</v>
          </cell>
          <cell r="V21">
            <v>4.8773197552163472E-2</v>
          </cell>
          <cell r="W21">
            <v>3.3571433739285839E-2</v>
          </cell>
        </row>
        <row r="22">
          <cell r="B22">
            <v>3.073443951753374E-2</v>
          </cell>
          <cell r="C22">
            <v>3.7628562178853908E-2</v>
          </cell>
          <cell r="D22">
            <v>2.4489394485788241E-2</v>
          </cell>
          <cell r="E22">
            <v>2.0571663011319297E-2</v>
          </cell>
          <cell r="F22">
            <v>5.0653033392905389E-2</v>
          </cell>
          <cell r="G22">
            <v>3.6406901640839484E-2</v>
          </cell>
          <cell r="H22">
            <v>5.7894324820105147E-2</v>
          </cell>
          <cell r="I22">
            <v>4.5555916853211365E-2</v>
          </cell>
          <cell r="J22">
            <v>4.5669620683345125E-2</v>
          </cell>
          <cell r="K22">
            <v>2.0519587342699763E-2</v>
          </cell>
          <cell r="N22">
            <v>2.5997757168902735E-2</v>
          </cell>
          <cell r="O22">
            <v>3.6766863272222894E-2</v>
          </cell>
          <cell r="P22">
            <v>2.4513535360572547E-2</v>
          </cell>
          <cell r="Q22">
            <v>2.0733131364271129E-2</v>
          </cell>
          <cell r="R22">
            <v>3.8323481374034074E-2</v>
          </cell>
          <cell r="S22">
            <v>3.0918269830486178E-2</v>
          </cell>
          <cell r="T22">
            <v>4.5864286558447542E-2</v>
          </cell>
          <cell r="U22">
            <v>4.280941198062882E-2</v>
          </cell>
          <cell r="V22">
            <v>4.9639553777232948E-2</v>
          </cell>
          <cell r="W22">
            <v>3.3781925770322685E-2</v>
          </cell>
        </row>
        <row r="23">
          <cell r="B23">
            <v>2.7565471334006109E-2</v>
          </cell>
          <cell r="C23">
            <v>3.6923820317692702E-2</v>
          </cell>
          <cell r="D23">
            <v>2.400786438039848E-2</v>
          </cell>
          <cell r="E23">
            <v>2.1762519911597167E-2</v>
          </cell>
          <cell r="F23">
            <v>5.027674792307768E-2</v>
          </cell>
          <cell r="G23">
            <v>3.6962529359001683E-2</v>
          </cell>
          <cell r="H23">
            <v>5.6579851022241057E-2</v>
          </cell>
          <cell r="I23">
            <v>4.522587853848159E-2</v>
          </cell>
          <cell r="J23">
            <v>4.6438863902254379E-2</v>
          </cell>
          <cell r="K23">
            <v>1.9328507152628127E-2</v>
          </cell>
          <cell r="N23">
            <v>2.4167275192722659E-2</v>
          </cell>
          <cell r="O23">
            <v>3.6383271115790761E-2</v>
          </cell>
          <cell r="P23">
            <v>2.4178813427393919E-2</v>
          </cell>
          <cell r="Q23">
            <v>2.1905567750295285E-2</v>
          </cell>
          <cell r="R23">
            <v>3.7503683138075061E-2</v>
          </cell>
          <cell r="S23">
            <v>3.2068430265200343E-2</v>
          </cell>
          <cell r="T23">
            <v>4.5507818830223146E-2</v>
          </cell>
          <cell r="U23">
            <v>4.2732208642373148E-2</v>
          </cell>
          <cell r="V23">
            <v>5.0426788404128509E-2</v>
          </cell>
          <cell r="W23">
            <v>3.3894151984508181E-2</v>
          </cell>
        </row>
        <row r="24">
          <cell r="B24">
            <v>2.4321489445391364E-2</v>
          </cell>
          <cell r="C24">
            <v>3.64337558182799E-2</v>
          </cell>
          <cell r="D24">
            <v>2.3460791728799446E-2</v>
          </cell>
          <cell r="E24">
            <v>2.2819093986846672E-2</v>
          </cell>
          <cell r="F24">
            <v>4.9542609330853749E-2</v>
          </cell>
          <cell r="G24">
            <v>3.7462781022730596E-2</v>
          </cell>
          <cell r="H24">
            <v>5.5361075961724238E-2</v>
          </cell>
          <cell r="I24">
            <v>4.4926620028108655E-2</v>
          </cell>
          <cell r="J24">
            <v>4.7159892938372527E-2</v>
          </cell>
          <cell r="K24">
            <v>1.8002353621441536E-2</v>
          </cell>
          <cell r="N24">
            <v>2.2341222740549282E-2</v>
          </cell>
          <cell r="O24">
            <v>3.6167423932359055E-2</v>
          </cell>
          <cell r="P24">
            <v>2.3787707380997558E-2</v>
          </cell>
          <cell r="Q24">
            <v>2.2966623667969532E-2</v>
          </cell>
          <cell r="R24">
            <v>3.6568047582619556E-2</v>
          </cell>
          <cell r="S24">
            <v>3.3126157101295961E-2</v>
          </cell>
          <cell r="T24">
            <v>4.5264117337168619E-2</v>
          </cell>
          <cell r="U24">
            <v>4.2726772218422138E-2</v>
          </cell>
          <cell r="V24">
            <v>5.1141171412744102E-2</v>
          </cell>
          <cell r="W24">
            <v>3.3948670652194313E-2</v>
          </cell>
        </row>
        <row r="25">
          <cell r="B25">
            <v>2.3234587784830119E-2</v>
          </cell>
          <cell r="C25">
            <v>3.6293055385718587E-2</v>
          </cell>
          <cell r="D25">
            <v>2.4090709858716419E-2</v>
          </cell>
          <cell r="E25">
            <v>2.3807622452510557E-2</v>
          </cell>
          <cell r="F25">
            <v>4.8989927598715122E-2</v>
          </cell>
          <cell r="G25">
            <v>3.7994760202450406E-2</v>
          </cell>
          <cell r="H25">
            <v>5.442743535832606E-2</v>
          </cell>
          <cell r="I25">
            <v>4.47923370750829E-2</v>
          </cell>
          <cell r="J25">
            <v>4.7044768493166522E-2</v>
          </cell>
          <cell r="K25">
            <v>1.9969992482821164E-2</v>
          </cell>
          <cell r="N25">
            <v>2.4925154840567787E-2</v>
          </cell>
          <cell r="O25">
            <v>3.6074025416968025E-2</v>
          </cell>
          <cell r="P25">
            <v>2.4373953858099595E-2</v>
          </cell>
          <cell r="Q25">
            <v>2.3895677317229636E-2</v>
          </cell>
          <cell r="R25">
            <v>3.6808785502924879E-2</v>
          </cell>
          <cell r="S25">
            <v>3.403954787654806E-2</v>
          </cell>
          <cell r="T25">
            <v>4.4972480649722257E-2</v>
          </cell>
          <cell r="U25">
            <v>4.2668062451646227E-2</v>
          </cell>
          <cell r="V25">
            <v>5.0638683255550987E-2</v>
          </cell>
          <cell r="W25">
            <v>3.46044138293502E-2</v>
          </cell>
        </row>
        <row r="26">
          <cell r="B26">
            <v>2.2198052917148825E-2</v>
          </cell>
          <cell r="C26">
            <v>3.6072951968693978E-2</v>
          </cell>
          <cell r="D26">
            <v>2.4853727751706689E-2</v>
          </cell>
          <cell r="E26">
            <v>2.4599612086586786E-2</v>
          </cell>
          <cell r="F26">
            <v>4.8255388556824874E-2</v>
          </cell>
          <cell r="G26">
            <v>3.8314856520461404E-2</v>
          </cell>
          <cell r="H26">
            <v>5.3186996510791396E-2</v>
          </cell>
          <cell r="I26">
            <v>4.4409329081891213E-2</v>
          </cell>
          <cell r="J26">
            <v>4.6481571982758263E-2</v>
          </cell>
          <cell r="K26">
            <v>2.240289217330127E-2</v>
          </cell>
          <cell r="N26">
            <v>2.8036614552063854E-2</v>
          </cell>
          <cell r="O26">
            <v>3.5950593444297407E-2</v>
          </cell>
          <cell r="P26">
            <v>2.5125834196147778E-2</v>
          </cell>
          <cell r="Q26">
            <v>2.4699353209768127E-2</v>
          </cell>
          <cell r="R26">
            <v>3.7275533574534503E-2</v>
          </cell>
          <cell r="S26">
            <v>3.4813185175680106E-2</v>
          </cell>
          <cell r="T26">
            <v>4.4618802929528911E-2</v>
          </cell>
          <cell r="U26">
            <v>4.2543054421789961E-2</v>
          </cell>
          <cell r="V26">
            <v>4.9819168648200352E-2</v>
          </cell>
          <cell r="W26">
            <v>3.5324227311646084E-2</v>
          </cell>
        </row>
        <row r="27">
          <cell r="B27">
            <v>2.1333616583189663E-2</v>
          </cell>
          <cell r="C27">
            <v>3.602142906723893E-2</v>
          </cell>
          <cell r="D27">
            <v>2.5573705931097868E-2</v>
          </cell>
          <cell r="E27">
            <v>2.5346567139693299E-2</v>
          </cell>
          <cell r="F27">
            <v>4.7688693972227858E-2</v>
          </cell>
          <cell r="G27">
            <v>3.8675066085701149E-2</v>
          </cell>
          <cell r="H27">
            <v>5.2218444758005411E-2</v>
          </cell>
          <cell r="I27">
            <v>4.4182493862817251E-2</v>
          </cell>
          <cell r="J27">
            <v>4.6068873174609726E-2</v>
          </cell>
          <cell r="K27">
            <v>2.4564969713859464E-2</v>
          </cell>
          <cell r="N27">
            <v>3.0580412582562388E-2</v>
          </cell>
          <cell r="O27">
            <v>3.5857234012579342E-2</v>
          </cell>
          <cell r="P27">
            <v>2.5817781935759232E-2</v>
          </cell>
          <cell r="Q27">
            <v>2.5436989973277147E-2</v>
          </cell>
          <cell r="R27">
            <v>3.7742702074447632E-2</v>
          </cell>
          <cell r="S27">
            <v>3.5538650962377849E-2</v>
          </cell>
          <cell r="T27">
            <v>4.4374424941332258E-2</v>
          </cell>
          <cell r="U27">
            <v>4.2491972811809386E-2</v>
          </cell>
          <cell r="V27">
            <v>4.9123090464834984E-2</v>
          </cell>
          <cell r="W27">
            <v>3.5994596252185929E-2</v>
          </cell>
        </row>
        <row r="28">
          <cell r="B28">
            <v>2.0573746148609962E-2</v>
          </cell>
          <cell r="C28">
            <v>3.6075098867466293E-2</v>
          </cell>
          <cell r="D28">
            <v>2.6218865802385194E-2</v>
          </cell>
          <cell r="E28">
            <v>2.6014600187760584E-2</v>
          </cell>
          <cell r="F28">
            <v>4.7173051629820106E-2</v>
          </cell>
          <cell r="G28">
            <v>3.900097977792405E-2</v>
          </cell>
          <cell r="H28">
            <v>5.1327932311302504E-2</v>
          </cell>
          <cell r="I28">
            <v>4.3978644372850706E-2</v>
          </cell>
          <cell r="J28">
            <v>4.5694770062177037E-2</v>
          </cell>
          <cell r="K28">
            <v>2.6461141773786334E-2</v>
          </cell>
          <cell r="N28">
            <v>3.2681263960559814E-2</v>
          </cell>
          <cell r="O28">
            <v>3.5808951253794907E-2</v>
          </cell>
          <cell r="P28">
            <v>2.645903453316123E-2</v>
          </cell>
          <cell r="Q28">
            <v>2.6118828664834615E-2</v>
          </cell>
          <cell r="R28">
            <v>3.8213525222878575E-2</v>
          </cell>
          <cell r="S28">
            <v>3.6223256373032031E-2</v>
          </cell>
          <cell r="T28">
            <v>4.4229379602440888E-2</v>
          </cell>
          <cell r="U28">
            <v>4.2507188087061776E-2</v>
          </cell>
          <cell r="V28">
            <v>4.8544463003681537E-2</v>
          </cell>
          <cell r="W28">
            <v>3.662607238967186E-2</v>
          </cell>
        </row>
        <row r="29">
          <cell r="B29">
            <v>2.0027214326078235E-2</v>
          </cell>
          <cell r="C29">
            <v>3.6351049409072633E-2</v>
          </cell>
          <cell r="D29">
            <v>2.684480370321296E-2</v>
          </cell>
          <cell r="E29">
            <v>2.6664531204441788E-2</v>
          </cell>
          <cell r="F29">
            <v>4.6823362166338311E-2</v>
          </cell>
          <cell r="G29">
            <v>3.9381110911318906E-2</v>
          </cell>
          <cell r="H29">
            <v>5.0696086157079101E-2</v>
          </cell>
          <cell r="I29">
            <v>4.3927421989913507E-2</v>
          </cell>
          <cell r="J29">
            <v>4.5470655206914401E-2</v>
          </cell>
          <cell r="K29">
            <v>2.8177196057968645E-2</v>
          </cell>
          <cell r="N29">
            <v>3.4362558557850198E-2</v>
          </cell>
          <cell r="O29">
            <v>3.5738144682261552E-2</v>
          </cell>
          <cell r="P29">
            <v>2.7016701345597305E-2</v>
          </cell>
          <cell r="Q29">
            <v>2.6710911062194143E-2</v>
          </cell>
          <cell r="R29">
            <v>3.8594158946450019E-2</v>
          </cell>
          <cell r="S29">
            <v>3.6807710531581828E-2</v>
          </cell>
          <cell r="T29">
            <v>4.4032051783989612E-2</v>
          </cell>
          <cell r="U29">
            <v>4.2469150731657024E-2</v>
          </cell>
          <cell r="V29">
            <v>4.7965375224002571E-2</v>
          </cell>
          <cell r="W29">
            <v>3.7167950680589534E-2</v>
          </cell>
        </row>
        <row r="30">
          <cell r="B30">
            <v>1.9188257320574387E-2</v>
          </cell>
          <cell r="C30">
            <v>3.6630370781951083E-2</v>
          </cell>
          <cell r="D30">
            <v>2.7314230767650161E-2</v>
          </cell>
          <cell r="E30">
            <v>2.7150673759484434E-2</v>
          </cell>
          <cell r="F30">
            <v>4.6273539846804601E-2</v>
          </cell>
          <cell r="G30">
            <v>3.9559393146808786E-2</v>
          </cell>
          <cell r="H30">
            <v>4.9758555532227522E-2</v>
          </cell>
          <cell r="I30">
            <v>4.3626728115408353E-2</v>
          </cell>
          <cell r="J30">
            <v>4.5045647593886962E-2</v>
          </cell>
          <cell r="K30">
            <v>2.9599969523840919E-2</v>
          </cell>
          <cell r="N30">
            <v>3.5687727721839257E-2</v>
          </cell>
          <cell r="O30">
            <v>3.5739217436876913E-2</v>
          </cell>
          <cell r="P30">
            <v>2.7488397087275906E-2</v>
          </cell>
          <cell r="Q30">
            <v>2.72150351410263E-2</v>
          </cell>
          <cell r="R30">
            <v>3.8877928726740674E-2</v>
          </cell>
          <cell r="S30">
            <v>3.7286293091465916E-2</v>
          </cell>
          <cell r="T30">
            <v>4.3767248253777424E-2</v>
          </cell>
          <cell r="U30">
            <v>4.2363747422755615E-2</v>
          </cell>
          <cell r="V30">
            <v>4.7367180749391169E-2</v>
          </cell>
          <cell r="W30">
            <v>3.7615642263330251E-2</v>
          </cell>
        </row>
        <row r="31">
          <cell r="B31">
            <v>1.8587178839462482E-2</v>
          </cell>
          <cell r="C31">
            <v>3.6948550760705468E-2</v>
          </cell>
          <cell r="D31">
            <v>2.7776692902379718E-2</v>
          </cell>
          <cell r="E31">
            <v>2.7629884710203223E-2</v>
          </cell>
          <cell r="F31">
            <v>4.587960043215733E-2</v>
          </cell>
          <cell r="G31">
            <v>3.9795035602582018E-2</v>
          </cell>
          <cell r="H31">
            <v>4.9063658231845109E-2</v>
          </cell>
          <cell r="I31">
            <v>4.3472090773724048E-2</v>
          </cell>
          <cell r="J31">
            <v>4.4761773420424644E-2</v>
          </cell>
          <cell r="K31">
            <v>3.0900202674979838E-2</v>
          </cell>
          <cell r="N31">
            <v>3.6807710531581828E-2</v>
          </cell>
          <cell r="O31">
            <v>3.5752090665595038E-2</v>
          </cell>
          <cell r="P31">
            <v>2.7934109423585873E-2</v>
          </cell>
          <cell r="Q31">
            <v>2.7689025411666623E-2</v>
          </cell>
          <cell r="R31">
            <v>3.9182371310253039E-2</v>
          </cell>
          <cell r="S31">
            <v>3.7753471285361551E-2</v>
          </cell>
          <cell r="T31">
            <v>4.360167811149851E-2</v>
          </cell>
          <cell r="U31">
            <v>4.2330066323462034E-2</v>
          </cell>
          <cell r="V31">
            <v>4.6879252946965044E-2</v>
          </cell>
          <cell r="W31">
            <v>3.8048634654630709E-2</v>
          </cell>
        </row>
        <row r="32">
          <cell r="B32">
            <v>1.8634906988446609E-2</v>
          </cell>
          <cell r="C32">
            <v>3.7019522929538695E-2</v>
          </cell>
          <cell r="D32">
            <v>2.8193053527730383E-2</v>
          </cell>
          <cell r="E32">
            <v>2.8061979800638071E-2</v>
          </cell>
          <cell r="F32">
            <v>4.5522029149154264E-2</v>
          </cell>
          <cell r="G32">
            <v>4.0009152080538346E-2</v>
          </cell>
          <cell r="H32">
            <v>4.8430133140142662E-2</v>
          </cell>
          <cell r="I32">
            <v>4.3333827178011486E-2</v>
          </cell>
          <cell r="J32">
            <v>4.4504236509183226E-2</v>
          </cell>
          <cell r="K32">
            <v>3.2052453033873052E-2</v>
          </cell>
          <cell r="N32">
            <v>3.7764240719793341E-2</v>
          </cell>
          <cell r="O32">
            <v>3.5565460163867968E-2</v>
          </cell>
          <cell r="P32">
            <v>2.8359057735162452E-2</v>
          </cell>
          <cell r="Q32">
            <v>2.8138083057106966E-2</v>
          </cell>
          <cell r="R32">
            <v>3.9508603492956818E-2</v>
          </cell>
          <cell r="S32">
            <v>3.8210291570978328E-2</v>
          </cell>
          <cell r="T32">
            <v>4.3524357423788906E-2</v>
          </cell>
          <cell r="U32">
            <v>4.2359401352148662E-2</v>
          </cell>
          <cell r="V32">
            <v>4.6492523334167091E-2</v>
          </cell>
          <cell r="W32">
            <v>3.8471204231977918E-2</v>
          </cell>
        </row>
        <row r="33">
          <cell r="B33">
            <v>1.9481267541449521E-2</v>
          </cell>
          <cell r="C33">
            <v>3.6892640136040322E-2</v>
          </cell>
          <cell r="D33">
            <v>2.862139018180887E-2</v>
          </cell>
          <cell r="E33">
            <v>2.8503958711737054E-2</v>
          </cell>
          <cell r="F33">
            <v>4.5317656356001823E-2</v>
          </cell>
          <cell r="G33">
            <v>4.0292613506327069E-2</v>
          </cell>
          <cell r="H33">
            <v>4.8029076518699032E-2</v>
          </cell>
          <cell r="I33">
            <v>4.3339269933779345E-2</v>
          </cell>
          <cell r="J33">
            <v>4.4387513720641092E-2</v>
          </cell>
          <cell r="K33">
            <v>3.313149387714609E-2</v>
          </cell>
          <cell r="N33">
            <v>3.8521892560756221E-2</v>
          </cell>
          <cell r="O33">
            <v>3.5062750679260013E-2</v>
          </cell>
          <cell r="P33">
            <v>2.8721915891696037E-2</v>
          </cell>
          <cell r="Q33">
            <v>2.8524057691971416E-2</v>
          </cell>
          <cell r="R33">
            <v>3.9760439194809649E-2</v>
          </cell>
          <cell r="S33">
            <v>3.8590922923051885E-2</v>
          </cell>
          <cell r="T33">
            <v>4.3393700614871911E-2</v>
          </cell>
          <cell r="U33">
            <v>4.2336585076033106E-2</v>
          </cell>
          <cell r="V33">
            <v>4.6091853141257078E-2</v>
          </cell>
          <cell r="W33">
            <v>3.8825047318480799E-2</v>
          </cell>
        </row>
        <row r="34">
          <cell r="B34">
            <v>2.0958230556871404E-2</v>
          </cell>
          <cell r="C34">
            <v>3.6250101034384752E-2</v>
          </cell>
          <cell r="D34">
            <v>2.8906087625758081E-2</v>
          </cell>
          <cell r="E34">
            <v>2.8799175314581094E-2</v>
          </cell>
          <cell r="F34">
            <v>4.4902599404196497E-2</v>
          </cell>
          <cell r="G34">
            <v>4.0378115022123628E-2</v>
          </cell>
          <cell r="H34">
            <v>4.7323303467163846E-2</v>
          </cell>
          <cell r="I34">
            <v>4.3096578225984894E-2</v>
          </cell>
          <cell r="J34">
            <v>4.4061482692592691E-2</v>
          </cell>
          <cell r="K34">
            <v>3.3991434414957222E-2</v>
          </cell>
          <cell r="N34">
            <v>3.9095986491752166E-2</v>
          </cell>
          <cell r="O34">
            <v>3.4207445466241326E-2</v>
          </cell>
          <cell r="P34">
            <v>2.901831652603426E-2</v>
          </cell>
          <cell r="Q34">
            <v>2.8840455652860975E-2</v>
          </cell>
          <cell r="R34">
            <v>3.9926955530643626E-2</v>
          </cell>
          <cell r="S34">
            <v>3.8886562937306302E-2</v>
          </cell>
          <cell r="T34">
            <v>4.3189070716743938E-2</v>
          </cell>
          <cell r="U34">
            <v>4.2244243685042315E-2</v>
          </cell>
          <cell r="V34">
            <v>4.5656499748519597E-2</v>
          </cell>
          <cell r="W34">
            <v>3.9101385122146448E-2</v>
          </cell>
        </row>
        <row r="35">
          <cell r="B35">
            <v>2.3138272021772321E-2</v>
          </cell>
          <cell r="C35">
            <v>3.6584164932979668E-2</v>
          </cell>
          <cell r="D35">
            <v>2.9206831463264527E-2</v>
          </cell>
          <cell r="E35">
            <v>2.9111506289929423E-2</v>
          </cell>
          <cell r="F35">
            <v>4.4630806580338245E-2</v>
          </cell>
          <cell r="G35">
            <v>4.0532919339969276E-2</v>
          </cell>
          <cell r="H35">
            <v>4.6834320672570096E-2</v>
          </cell>
          <cell r="I35">
            <v>4.2989960178643427E-2</v>
          </cell>
          <cell r="J35">
            <v>4.3866397627500664E-2</v>
          </cell>
          <cell r="K35">
            <v>3.4803547720483108E-2</v>
          </cell>
          <cell r="N35">
            <v>3.960478384537347E-2</v>
          </cell>
          <cell r="O35">
            <v>3.4667571655902618E-2</v>
          </cell>
          <cell r="P35">
            <v>2.9309590592110357E-2</v>
          </cell>
          <cell r="Q35">
            <v>2.914963424021999E-2</v>
          </cell>
          <cell r="R35">
            <v>4.0128143787314441E-2</v>
          </cell>
          <cell r="S35">
            <v>3.9191010582082075E-2</v>
          </cell>
          <cell r="T35">
            <v>4.3076993685211784E-2</v>
          </cell>
          <cell r="U35">
            <v>4.2220346225599004E-2</v>
          </cell>
          <cell r="V35">
            <v>4.5318749046146634E-2</v>
          </cell>
          <cell r="W35">
            <v>3.9384351860705991E-2</v>
          </cell>
        </row>
        <row r="36">
          <cell r="B36">
            <v>2.5208860675141054E-2</v>
          </cell>
          <cell r="C36">
            <v>3.7122772519565306E-2</v>
          </cell>
          <cell r="D36">
            <v>2.9479135031630577E-2</v>
          </cell>
          <cell r="E36">
            <v>2.9393296179097916E-2</v>
          </cell>
          <cell r="F36">
            <v>4.4385332234639918E-2</v>
          </cell>
          <cell r="G36">
            <v>4.0674773523152519E-2</v>
          </cell>
          <cell r="H36">
            <v>4.6392874483081936E-2</v>
          </cell>
          <cell r="I36">
            <v>4.2896415356441064E-2</v>
          </cell>
          <cell r="J36">
            <v>4.3690992320521538E-2</v>
          </cell>
          <cell r="K36">
            <v>3.552899998964465E-2</v>
          </cell>
          <cell r="N36">
            <v>4.0065399312308791E-2</v>
          </cell>
          <cell r="O36">
            <v>3.5450726524002274E-2</v>
          </cell>
          <cell r="P36">
            <v>2.9597849376012064E-2</v>
          </cell>
          <cell r="Q36">
            <v>2.9453699805124467E-2</v>
          </cell>
          <cell r="R36">
            <v>4.0359714774980571E-2</v>
          </cell>
          <cell r="S36">
            <v>3.9505361768656044E-2</v>
          </cell>
          <cell r="T36">
            <v>4.3046530305717035E-2</v>
          </cell>
          <cell r="U36">
            <v>4.2259451729838027E-2</v>
          </cell>
          <cell r="V36">
            <v>4.5070766966985198E-2</v>
          </cell>
          <cell r="W36">
            <v>3.967503916975712E-2</v>
          </cell>
        </row>
        <row r="37">
          <cell r="B37">
            <v>2.7105309107342768E-2</v>
          </cell>
          <cell r="C37">
            <v>3.7700704287467968E-2</v>
          </cell>
          <cell r="D37">
            <v>2.9781274457305162E-2</v>
          </cell>
          <cell r="E37">
            <v>2.9704927755902277E-2</v>
          </cell>
          <cell r="F37">
            <v>4.4283903199059393E-2</v>
          </cell>
          <cell r="G37">
            <v>4.08957532494163E-2</v>
          </cell>
          <cell r="H37">
            <v>4.61607990994648E-2</v>
          </cell>
          <cell r="I37">
            <v>4.2941010213521258E-2</v>
          </cell>
          <cell r="J37">
            <v>4.364960090839265E-2</v>
          </cell>
          <cell r="K37">
            <v>3.6238289212034092E-2</v>
          </cell>
          <cell r="N37">
            <v>4.0415999933413493E-2</v>
          </cell>
          <cell r="O37">
            <v>3.6118038711442146E-2</v>
          </cell>
          <cell r="P37">
            <v>2.9837481347068762E-2</v>
          </cell>
          <cell r="Q37">
            <v>2.9707048344746134E-2</v>
          </cell>
          <cell r="R37">
            <v>4.0528588522969811E-2</v>
          </cell>
          <cell r="S37">
            <v>3.9757195899613462E-2</v>
          </cell>
          <cell r="T37">
            <v>4.2960589648198821E-2</v>
          </cell>
          <cell r="U37">
            <v>4.2246416235697692E-2</v>
          </cell>
          <cell r="V37">
            <v>4.4796703457441245E-2</v>
          </cell>
          <cell r="W37">
            <v>3.9909652649377847E-2</v>
          </cell>
        </row>
        <row r="38">
          <cell r="B38">
            <v>2.8627738592775565E-2</v>
          </cell>
          <cell r="C38">
            <v>3.8042169425090755E-2</v>
          </cell>
          <cell r="D38">
            <v>2.9947791946426383E-2</v>
          </cell>
          <cell r="E38">
            <v>2.9877784403324892E-2</v>
          </cell>
          <cell r="F38">
            <v>4.3963386116122161E-2</v>
          </cell>
          <cell r="G38">
            <v>4.0920673517312656E-2</v>
          </cell>
          <cell r="H38">
            <v>4.5624792182072493E-2</v>
          </cell>
          <cell r="I38">
            <v>4.2737645123011703E-2</v>
          </cell>
          <cell r="J38">
            <v>4.3391523278586641E-2</v>
          </cell>
          <cell r="K38">
            <v>3.6762563747938293E-2</v>
          </cell>
          <cell r="N38">
            <v>4.0654196854310598E-2</v>
          </cell>
          <cell r="O38">
            <v>3.6661535192067385E-2</v>
          </cell>
          <cell r="P38">
            <v>3.002099182781337E-2</v>
          </cell>
          <cell r="Q38">
            <v>2.9904301292323909E-2</v>
          </cell>
          <cell r="R38">
            <v>4.0619543251270152E-2</v>
          </cell>
          <cell r="S38">
            <v>3.9934525722260528E-2</v>
          </cell>
          <cell r="T38">
            <v>4.2798537579330942E-2</v>
          </cell>
          <cell r="U38">
            <v>4.2162779573192699E-2</v>
          </cell>
          <cell r="V38">
            <v>4.4478053427141395E-2</v>
          </cell>
          <cell r="W38">
            <v>4.0076216785166041E-2</v>
          </cell>
        </row>
        <row r="39">
          <cell r="B39">
            <v>3.003796719947105E-2</v>
          </cell>
          <cell r="C39">
            <v>3.8429147460054214E-2</v>
          </cell>
          <cell r="D39">
            <v>3.0145137148372747E-2</v>
          </cell>
          <cell r="E39">
            <v>3.0082530212320657E-2</v>
          </cell>
          <cell r="F39">
            <v>4.377705339650273E-2</v>
          </cell>
          <cell r="G39">
            <v>4.1022533973770425E-2</v>
          </cell>
          <cell r="H39">
            <v>4.5285969335490783E-2</v>
          </cell>
          <cell r="I39">
            <v>4.2664800991782714E-2</v>
          </cell>
          <cell r="J39">
            <v>4.3257634559369595E-2</v>
          </cell>
          <cell r="K39">
            <v>3.7281989257907711E-2</v>
          </cell>
          <cell r="N39">
            <v>4.0889252506201013E-2</v>
          </cell>
          <cell r="O39">
            <v>3.7192692770040781E-2</v>
          </cell>
          <cell r="P39">
            <v>3.0213058362599909E-2</v>
          </cell>
          <cell r="Q39">
            <v>3.0106935400963986E-2</v>
          </cell>
          <cell r="R39">
            <v>4.0752755653108874E-2</v>
          </cell>
          <cell r="S39">
            <v>4.0134635027157861E-2</v>
          </cell>
          <cell r="T39">
            <v>4.2722423120075792E-2</v>
          </cell>
          <cell r="U39">
            <v>4.2147574349413297E-2</v>
          </cell>
          <cell r="V39">
            <v>4.4246826533894223E-2</v>
          </cell>
          <cell r="W39">
            <v>4.0262312544731227E-2</v>
          </cell>
        </row>
        <row r="40">
          <cell r="B40">
            <v>3.1288254348684763E-2</v>
          </cell>
          <cell r="C40">
            <v>3.8779724681821781E-2</v>
          </cell>
          <cell r="D40">
            <v>3.0324511007987054E-2</v>
          </cell>
          <cell r="E40">
            <v>3.0268250944498476E-2</v>
          </cell>
          <cell r="F40">
            <v>4.3610391019941463E-2</v>
          </cell>
          <cell r="G40">
            <v>4.1115742919371812E-2</v>
          </cell>
          <cell r="H40">
            <v>4.4981216462633977E-2</v>
          </cell>
          <cell r="I40">
            <v>4.2601750111297854E-2</v>
          </cell>
          <cell r="J40">
            <v>4.3139013920690195E-2</v>
          </cell>
          <cell r="K40">
            <v>3.7749163574174016E-2</v>
          </cell>
          <cell r="N40">
            <v>4.1125498308691721E-2</v>
          </cell>
          <cell r="O40">
            <v>3.7712549472945778E-2</v>
          </cell>
          <cell r="P40">
            <v>3.0413690488457323E-2</v>
          </cell>
          <cell r="Q40">
            <v>3.0318141635774287E-2</v>
          </cell>
          <cell r="R40">
            <v>4.0923924075008999E-2</v>
          </cell>
          <cell r="S40">
            <v>4.0356467740106483E-2</v>
          </cell>
          <cell r="T40">
            <v>4.2723510391261099E-2</v>
          </cell>
          <cell r="U40">
            <v>4.2193191351880932E-2</v>
          </cell>
          <cell r="V40">
            <v>4.4095275782105592E-2</v>
          </cell>
          <cell r="W40">
            <v>4.0469043444784969E-2</v>
          </cell>
        </row>
        <row r="41">
          <cell r="B41">
            <v>3.2477615885287525E-2</v>
          </cell>
          <cell r="C41">
            <v>3.9189930665247674E-2</v>
          </cell>
          <cell r="D41">
            <v>3.0546426631792967E-2</v>
          </cell>
          <cell r="E41">
            <v>3.0495451908322924E-2</v>
          </cell>
          <cell r="F41">
            <v>4.3579896476874325E-2</v>
          </cell>
          <cell r="G41">
            <v>4.1295705071734856E-2</v>
          </cell>
          <cell r="H41">
            <v>4.486984578765929E-2</v>
          </cell>
          <cell r="I41">
            <v>4.2672411096536855E-2</v>
          </cell>
          <cell r="J41">
            <v>4.3148807263653666E-2</v>
          </cell>
          <cell r="K41">
            <v>3.8231849630804726E-2</v>
          </cell>
          <cell r="N41">
            <v>4.1291367902818399E-2</v>
          </cell>
          <cell r="O41">
            <v>3.81445450175808E-2</v>
          </cell>
          <cell r="P41">
            <v>3.0574040046046136E-2</v>
          </cell>
          <cell r="Q41">
            <v>3.0486956611346594E-2</v>
          </cell>
          <cell r="R41">
            <v>4.1038790146359583E-2</v>
          </cell>
          <cell r="S41">
            <v>4.0525340433878121E-2</v>
          </cell>
          <cell r="T41">
            <v>4.2668062451646227E-2</v>
          </cell>
          <cell r="U41">
            <v>4.2186674392743928E-2</v>
          </cell>
          <cell r="V41">
            <v>4.3911075478946238E-2</v>
          </cell>
          <cell r="W41">
            <v>4.0626040626040583E-2</v>
          </cell>
        </row>
        <row r="42">
          <cell r="B42">
            <v>3.3386656084787303E-2</v>
          </cell>
          <cell r="C42">
            <v>3.9380030599348137E-2</v>
          </cell>
          <cell r="D42">
            <v>3.0635644533766104E-2</v>
          </cell>
          <cell r="E42">
            <v>3.0588909420510069E-2</v>
          </cell>
          <cell r="F42">
            <v>4.3325118886897274E-2</v>
          </cell>
          <cell r="G42">
            <v>4.1280525138594371E-2</v>
          </cell>
          <cell r="H42">
            <v>4.4455144307145034E-2</v>
          </cell>
          <cell r="I42">
            <v>4.2496319987990416E-2</v>
          </cell>
          <cell r="J42">
            <v>4.2937747045878938E-2</v>
          </cell>
          <cell r="K42">
            <v>3.854777787124708E-2</v>
          </cell>
          <cell r="N42">
            <v>4.1374864751439366E-2</v>
          </cell>
          <cell r="O42">
            <v>3.8479831683188914E-2</v>
          </cell>
          <cell r="P42">
            <v>3.0683446193170649E-2</v>
          </cell>
          <cell r="Q42">
            <v>3.0605903516736532E-2</v>
          </cell>
          <cell r="R42">
            <v>4.1078890876192764E-2</v>
          </cell>
          <cell r="S42">
            <v>4.0624957724611166E-2</v>
          </cell>
          <cell r="T42">
            <v>4.2535446205171024E-2</v>
          </cell>
          <cell r="U42">
            <v>4.2108477239829689E-2</v>
          </cell>
          <cell r="V42">
            <v>4.3673563957359773E-2</v>
          </cell>
          <cell r="W42">
            <v>4.0720261678702574E-2</v>
          </cell>
        </row>
        <row r="43">
          <cell r="B43">
            <v>3.4261997180601744E-2</v>
          </cell>
          <cell r="C43">
            <v>3.9632884835706816E-2</v>
          </cell>
          <cell r="D43">
            <v>3.0765250429571456E-2</v>
          </cell>
          <cell r="E43">
            <v>3.0723815492191164E-2</v>
          </cell>
          <cell r="F43">
            <v>4.3196688476432099E-2</v>
          </cell>
          <cell r="G43">
            <v>4.1347753917029495E-2</v>
          </cell>
          <cell r="H43">
            <v>4.4221746753253521E-2</v>
          </cell>
          <cell r="I43">
            <v>4.244632965071804E-2</v>
          </cell>
          <cell r="J43">
            <v>4.2846386641554934E-2</v>
          </cell>
          <cell r="K43">
            <v>3.8884404371209991E-2</v>
          </cell>
          <cell r="N43">
            <v>4.1484406895460069E-2</v>
          </cell>
          <cell r="O43">
            <v>3.8825047318480799E-2</v>
          </cell>
          <cell r="P43">
            <v>3.0809876395587743E-2</v>
          </cell>
          <cell r="Q43">
            <v>3.0739751612334665E-2</v>
          </cell>
          <cell r="R43">
            <v>4.1167773775066197E-2</v>
          </cell>
          <cell r="S43">
            <v>4.0758171512783603E-2</v>
          </cell>
          <cell r="T43">
            <v>4.2484365340730745E-2</v>
          </cell>
          <cell r="U43">
            <v>4.2098703420793138E-2</v>
          </cell>
          <cell r="V43">
            <v>4.3515645951837545E-2</v>
          </cell>
          <cell r="W43">
            <v>4.0843749577157196E-2</v>
          </cell>
        </row>
        <row r="44">
          <cell r="B44">
            <v>3.5045609284773072E-2</v>
          </cell>
          <cell r="C44">
            <v>3.9863154008932478E-2</v>
          </cell>
          <cell r="D44">
            <v>3.0884261593066675E-2</v>
          </cell>
          <cell r="E44">
            <v>3.0846005007850064E-2</v>
          </cell>
          <cell r="F44">
            <v>4.3084609808124563E-2</v>
          </cell>
          <cell r="G44">
            <v>4.141065321441828E-2</v>
          </cell>
          <cell r="H44">
            <v>4.4013522063137911E-2</v>
          </cell>
          <cell r="I44">
            <v>4.2403950294009896E-2</v>
          </cell>
          <cell r="J44">
            <v>4.2765915736171944E-2</v>
          </cell>
          <cell r="K44">
            <v>3.9188850750658144E-2</v>
          </cell>
          <cell r="N44">
            <v>4.1617840830377784E-2</v>
          </cell>
          <cell r="O44">
            <v>3.9179131620350471E-2</v>
          </cell>
          <cell r="P44">
            <v>3.0953343175501358E-2</v>
          </cell>
          <cell r="Q44">
            <v>3.0890637966671353E-2</v>
          </cell>
          <cell r="R44">
            <v>4.1298957972132788E-2</v>
          </cell>
          <cell r="S44">
            <v>4.0920673517312656E-2</v>
          </cell>
          <cell r="T44">
            <v>4.2505014449119471E-2</v>
          </cell>
          <cell r="U44">
            <v>4.2147574349413297E-2</v>
          </cell>
          <cell r="V44">
            <v>4.3431805470921736E-2</v>
          </cell>
          <cell r="W44">
            <v>4.0994357810580695E-2</v>
          </cell>
        </row>
        <row r="45">
          <cell r="B45">
            <v>3.5828263817172079E-2</v>
          </cell>
          <cell r="C45">
            <v>4.016709244172989E-2</v>
          </cell>
          <cell r="D45">
            <v>3.105326214941595E-2</v>
          </cell>
          <cell r="E45">
            <v>3.1020308007006836E-2</v>
          </cell>
          <cell r="F45">
            <v>4.3102018506716133E-2</v>
          </cell>
          <cell r="G45">
            <v>4.1563595269218157E-2</v>
          </cell>
          <cell r="H45">
            <v>4.3985183762272007E-2</v>
          </cell>
          <cell r="I45">
            <v>4.2490886023428764E-2</v>
          </cell>
          <cell r="J45">
            <v>4.2810499433232341E-2</v>
          </cell>
          <cell r="K45">
            <v>3.9531296129201143E-2</v>
          </cell>
          <cell r="N45">
            <v>4.1699219767284301E-2</v>
          </cell>
          <cell r="O45">
            <v>3.9465382164644902E-2</v>
          </cell>
          <cell r="P45">
            <v>3.1061766786201206E-2</v>
          </cell>
          <cell r="Q45">
            <v>3.1004363210465069E-2</v>
          </cell>
          <cell r="R45">
            <v>4.1377033679174779E-2</v>
          </cell>
          <cell r="S45">
            <v>4.1034455117360924E-2</v>
          </cell>
          <cell r="T45">
            <v>4.2471324220048956E-2</v>
          </cell>
          <cell r="U45">
            <v>4.2146488278978378E-2</v>
          </cell>
          <cell r="V45">
            <v>4.3309879727237099E-2</v>
          </cell>
          <cell r="W45">
            <v>4.1100568232690149E-2</v>
          </cell>
        </row>
        <row r="46">
          <cell r="B46">
            <v>3.6375752538343464E-2</v>
          </cell>
          <cell r="C46">
            <v>4.0260148257876383E-2</v>
          </cell>
          <cell r="D46">
            <v>3.1091534119850106E-2</v>
          </cell>
          <cell r="E46">
            <v>3.1060703698930325E-2</v>
          </cell>
          <cell r="F46">
            <v>4.2893152467850193E-2</v>
          </cell>
          <cell r="G46">
            <v>4.1521287653598415E-2</v>
          </cell>
          <cell r="H46">
            <v>4.3657225395519861E-2</v>
          </cell>
          <cell r="I46">
            <v>4.2334412149449774E-2</v>
          </cell>
          <cell r="J46">
            <v>4.2631100434568747E-2</v>
          </cell>
          <cell r="K46">
            <v>3.971395389700394E-2</v>
          </cell>
          <cell r="N46">
            <v>4.1711156413971828E-2</v>
          </cell>
          <cell r="O46">
            <v>3.966639184818388E-2</v>
          </cell>
          <cell r="P46">
            <v>3.1122366384585876E-2</v>
          </cell>
          <cell r="Q46">
            <v>3.1071334670289108E-2</v>
          </cell>
          <cell r="R46">
            <v>4.1384624997396591E-2</v>
          </cell>
          <cell r="S46">
            <v>4.1084310130687252E-2</v>
          </cell>
          <cell r="T46">
            <v>4.2358314840159617E-2</v>
          </cell>
          <cell r="U46">
            <v>4.2072640799645011E-2</v>
          </cell>
          <cell r="V46">
            <v>4.3127044529007286E-2</v>
          </cell>
          <cell r="W46">
            <v>4.1147177606173591E-2</v>
          </cell>
        </row>
        <row r="47">
          <cell r="B47">
            <v>3.693349730708384E-2</v>
          </cell>
          <cell r="C47">
            <v>4.0425742213713756E-2</v>
          </cell>
          <cell r="D47">
            <v>3.1176593116277518E-2</v>
          </cell>
          <cell r="E47">
            <v>3.1148947403154548E-2</v>
          </cell>
          <cell r="F47">
            <v>4.2805062192893928E-2</v>
          </cell>
          <cell r="G47">
            <v>4.1564680125071085E-2</v>
          </cell>
          <cell r="H47">
            <v>4.3497134556868655E-2</v>
          </cell>
          <cell r="I47">
            <v>4.2298560168768873E-2</v>
          </cell>
          <cell r="J47">
            <v>4.256805362970062E-2</v>
          </cell>
          <cell r="K47">
            <v>3.9933444259567352E-2</v>
          </cell>
          <cell r="N47">
            <v>4.1761076264203112E-2</v>
          </cell>
          <cell r="O47">
            <v>3.9893431721117256E-2</v>
          </cell>
          <cell r="P47">
            <v>3.1206367080592878E-2</v>
          </cell>
          <cell r="Q47">
            <v>3.1160643485488082E-2</v>
          </cell>
          <cell r="R47">
            <v>4.1444274920459767E-2</v>
          </cell>
          <cell r="S47">
            <v>4.11721099144573E-2</v>
          </cell>
          <cell r="T47">
            <v>4.2323547652426852E-2</v>
          </cell>
          <cell r="U47">
            <v>4.2066125348050099E-2</v>
          </cell>
          <cell r="V47">
            <v>4.3020420253787606E-2</v>
          </cell>
          <cell r="W47">
            <v>4.1229567171281234E-2</v>
          </cell>
        </row>
        <row r="48">
          <cell r="B48">
            <v>3.7435873495069494E-2</v>
          </cell>
          <cell r="C48">
            <v>4.0577312292860102E-2</v>
          </cell>
          <cell r="D48">
            <v>3.1256348671896639E-2</v>
          </cell>
          <cell r="E48">
            <v>3.1230825551837427E-2</v>
          </cell>
          <cell r="F48">
            <v>4.2728946781199983E-2</v>
          </cell>
          <cell r="G48">
            <v>4.1605906322131236E-2</v>
          </cell>
          <cell r="H48">
            <v>4.3355598541806151E-2</v>
          </cell>
          <cell r="I48">
            <v>4.2270314890707761E-2</v>
          </cell>
          <cell r="J48">
            <v>4.2514795891240631E-2</v>
          </cell>
          <cell r="K48">
            <v>4.0134635027157861E-2</v>
          </cell>
          <cell r="N48">
            <v>4.1847904791771029E-2</v>
          </cell>
          <cell r="O48">
            <v>4.0142208242710975E-2</v>
          </cell>
          <cell r="P48">
            <v>3.1312716704584576E-2</v>
          </cell>
          <cell r="Q48">
            <v>3.127017422278322E-2</v>
          </cell>
          <cell r="R48">
            <v>4.1548407524562236E-2</v>
          </cell>
          <cell r="S48">
            <v>4.1294620776118673E-2</v>
          </cell>
          <cell r="T48">
            <v>4.2358314840159617E-2</v>
          </cell>
          <cell r="U48">
            <v>4.211716523288711E-2</v>
          </cell>
          <cell r="V48">
            <v>4.2981257626800495E-2</v>
          </cell>
          <cell r="W48">
            <v>4.1343416314518988E-2</v>
          </cell>
        </row>
        <row r="49">
          <cell r="B49">
            <v>3.797105721504046E-2</v>
          </cell>
          <cell r="C49">
            <v>4.0812333209823581E-2</v>
          </cell>
          <cell r="D49">
            <v>3.1391429549777028E-2</v>
          </cell>
          <cell r="E49">
            <v>3.1369090899714847E-2</v>
          </cell>
          <cell r="F49">
            <v>4.2778964228510352E-2</v>
          </cell>
          <cell r="G49">
            <v>4.1741541839986462E-2</v>
          </cell>
          <cell r="H49">
            <v>4.338390267314951E-2</v>
          </cell>
          <cell r="I49">
            <v>4.2369180061979428E-2</v>
          </cell>
          <cell r="J49">
            <v>4.2582184147120783E-2</v>
          </cell>
          <cell r="K49">
            <v>4.0386774187171737E-2</v>
          </cell>
          <cell r="N49">
            <v>4.1889153412968394E-2</v>
          </cell>
          <cell r="O49">
            <v>4.0332656770328823E-2</v>
          </cell>
          <cell r="P49">
            <v>3.1386110735801109E-2</v>
          </cell>
          <cell r="Q49">
            <v>3.1347816894508496E-2</v>
          </cell>
          <cell r="R49">
            <v>4.1603736440923411E-2</v>
          </cell>
          <cell r="S49">
            <v>4.1373780290959949E-2</v>
          </cell>
          <cell r="T49">
            <v>4.2338758011676303E-2</v>
          </cell>
          <cell r="U49">
            <v>4.2119337253786471E-2</v>
          </cell>
          <cell r="V49">
            <v>4.2901853549464297E-2</v>
          </cell>
          <cell r="W49">
            <v>4.1417160471970194E-2</v>
          </cell>
        </row>
        <row r="50">
          <cell r="B50">
            <v>3.8295451123799173E-2</v>
          </cell>
          <cell r="C50">
            <v>4.084266622257382E-2</v>
          </cell>
          <cell r="D50">
            <v>3.1394620864494405E-2</v>
          </cell>
          <cell r="E50">
            <v>3.1374409538150516E-2</v>
          </cell>
          <cell r="F50">
            <v>4.2601750111297854E-2</v>
          </cell>
          <cell r="G50">
            <v>4.1681857860427218E-2</v>
          </cell>
          <cell r="H50">
            <v>4.3116163502199933E-2</v>
          </cell>
          <cell r="I50">
            <v>4.2224691136712789E-2</v>
          </cell>
          <cell r="J50">
            <v>4.2425682867004211E-2</v>
          </cell>
          <cell r="K50">
            <v>4.0482034516951204E-2</v>
          </cell>
          <cell r="N50">
            <v>4.1867443205201083E-2</v>
          </cell>
          <cell r="O50">
            <v>4.0448474910625531E-2</v>
          </cell>
          <cell r="P50">
            <v>3.1414832982996188E-2</v>
          </cell>
          <cell r="Q50">
            <v>3.1380791976682421E-2</v>
          </cell>
          <cell r="R50">
            <v>4.1588547525602149E-2</v>
          </cell>
          <cell r="S50">
            <v>4.1388962943215146E-2</v>
          </cell>
          <cell r="T50">
            <v>4.223881234802862E-2</v>
          </cell>
          <cell r="U50">
            <v>4.2048751208776602E-2</v>
          </cell>
          <cell r="V50">
            <v>4.2757216922698404E-2</v>
          </cell>
          <cell r="W50">
            <v>4.1431259808980769E-2</v>
          </cell>
        </row>
        <row r="51">
          <cell r="B51">
            <v>3.8656726029360655E-2</v>
          </cell>
          <cell r="C51">
            <v>4.0951012845335422E-2</v>
          </cell>
          <cell r="D51">
            <v>3.1451004014407369E-2</v>
          </cell>
          <cell r="E51">
            <v>3.143291818158378E-2</v>
          </cell>
          <cell r="F51">
            <v>4.2540880634281741E-2</v>
          </cell>
          <cell r="G51">
            <v>4.1708986094226796E-2</v>
          </cell>
          <cell r="H51">
            <v>4.3005189993825521E-2</v>
          </cell>
          <cell r="I51">
            <v>4.2199708392521629E-2</v>
          </cell>
          <cell r="J51">
            <v>4.2381132067604632E-2</v>
          </cell>
          <cell r="K51">
            <v>4.0626040626040583E-2</v>
          </cell>
          <cell r="N51">
            <v>4.1890238947107417E-2</v>
          </cell>
          <cell r="O51">
            <v>4.0597885921334953E-2</v>
          </cell>
          <cell r="P51">
            <v>3.1471218342858931E-2</v>
          </cell>
          <cell r="Q51">
            <v>3.1440365212404453E-2</v>
          </cell>
          <cell r="R51">
            <v>4.162869062065444E-2</v>
          </cell>
          <cell r="S51">
            <v>4.1447528749159135E-2</v>
          </cell>
          <cell r="T51">
            <v>4.2216001350712018E-2</v>
          </cell>
          <cell r="U51">
            <v>4.2043321909065012E-2</v>
          </cell>
          <cell r="V51">
            <v>4.2685457248853531E-2</v>
          </cell>
          <cell r="W51">
            <v>4.1486576279518239E-2</v>
          </cell>
        </row>
        <row r="52">
          <cell r="B52">
            <v>3.898370769647963E-2</v>
          </cell>
          <cell r="C52">
            <v>4.1051795449979167E-2</v>
          </cell>
          <cell r="D52">
            <v>3.1504201316611802E-2</v>
          </cell>
          <cell r="E52">
            <v>3.1487177582895542E-2</v>
          </cell>
          <cell r="F52">
            <v>4.248979923731433E-2</v>
          </cell>
          <cell r="G52">
            <v>4.1737200956314835E-2</v>
          </cell>
          <cell r="H52">
            <v>4.2909467114978561E-2</v>
          </cell>
          <cell r="I52">
            <v>4.2180157515109062E-2</v>
          </cell>
          <cell r="J52">
            <v>4.2345276872964188E-2</v>
          </cell>
          <cell r="K52">
            <v>4.075925469148256E-2</v>
          </cell>
          <cell r="N52">
            <v>4.1955375135193762E-2</v>
          </cell>
          <cell r="O52">
            <v>4.0778752293616272E-2</v>
          </cell>
          <cell r="P52">
            <v>3.155208358047612E-2</v>
          </cell>
          <cell r="Q52">
            <v>3.1524417730254273E-2</v>
          </cell>
          <cell r="R52">
            <v>4.1715497080592412E-2</v>
          </cell>
          <cell r="S52">
            <v>4.1545153065475571E-2</v>
          </cell>
          <cell r="T52">
            <v>4.2259451729838027E-2</v>
          </cell>
          <cell r="U52">
            <v>4.2096531485904531E-2</v>
          </cell>
          <cell r="V52">
            <v>4.267784695366017E-2</v>
          </cell>
          <cell r="W52">
            <v>4.157661368860821E-2</v>
          </cell>
        </row>
        <row r="53">
          <cell r="B53">
            <v>3.9363826189266149E-2</v>
          </cell>
          <cell r="C53">
            <v>4.1241493057001755E-2</v>
          </cell>
          <cell r="D53">
            <v>3.1615933514416161E-2</v>
          </cell>
          <cell r="E53">
            <v>3.1602098691309699E-2</v>
          </cell>
          <cell r="F53">
            <v>4.2561531981617495E-2</v>
          </cell>
          <cell r="G53">
            <v>4.1860930319299161E-2</v>
          </cell>
          <cell r="H53">
            <v>4.2975818605645699E-2</v>
          </cell>
          <cell r="I53">
            <v>4.2286610056606611E-2</v>
          </cell>
          <cell r="J53">
            <v>4.2427856174143797E-2</v>
          </cell>
          <cell r="K53">
            <v>4.0953180007869516E-2</v>
          </cell>
          <cell r="N53">
            <v>4.1979260444800159E-2</v>
          </cell>
          <cell r="O53">
            <v>4.0907671489538888E-2</v>
          </cell>
          <cell r="P53">
            <v>3.1603162895297299E-2</v>
          </cell>
          <cell r="Q53">
            <v>3.1577622605579503E-2</v>
          </cell>
          <cell r="R53">
            <v>4.1755649961767505E-2</v>
          </cell>
          <cell r="S53">
            <v>4.1600481636062669E-2</v>
          </cell>
          <cell r="T53">
            <v>4.2250761364181155E-2</v>
          </cell>
          <cell r="U53">
            <v>4.2101961340101468E-2</v>
          </cell>
          <cell r="V53">
            <v>4.2627839205934714E-2</v>
          </cell>
          <cell r="W53">
            <v>4.162869062065444E-2</v>
          </cell>
        </row>
        <row r="54">
          <cell r="B54">
            <v>3.9547505761692081E-2</v>
          </cell>
          <cell r="C54">
            <v>4.1228483013398431E-2</v>
          </cell>
          <cell r="D54">
            <v>3.1597841897314849E-2</v>
          </cell>
          <cell r="E54">
            <v>3.1584007559447569E-2</v>
          </cell>
          <cell r="F54">
            <v>4.2405036901138393E-2</v>
          </cell>
          <cell r="G54">
            <v>4.1789293948141681E-2</v>
          </cell>
          <cell r="H54">
            <v>4.2749605579961658E-2</v>
          </cell>
          <cell r="I54">
            <v>4.2151918653789977E-2</v>
          </cell>
          <cell r="J54">
            <v>4.2286610056606611E-2</v>
          </cell>
          <cell r="K54">
            <v>4.0990023151618038E-2</v>
          </cell>
          <cell r="N54">
            <v>4.1940175962856818E-2</v>
          </cell>
          <cell r="O54">
            <v>4.0966183172573389E-2</v>
          </cell>
          <cell r="P54">
            <v>3.1609548165334012E-2</v>
          </cell>
          <cell r="Q54">
            <v>3.1587200066021559E-2</v>
          </cell>
          <cell r="R54">
            <v>4.1725263712750538E-2</v>
          </cell>
          <cell r="S54">
            <v>4.1592887170492032E-2</v>
          </cell>
          <cell r="T54">
            <v>4.2158435178266229E-2</v>
          </cell>
          <cell r="U54">
            <v>4.2032463479367177E-2</v>
          </cell>
          <cell r="V54">
            <v>4.2508274909432098E-2</v>
          </cell>
          <cell r="W54">
            <v>4.1621095743727965E-2</v>
          </cell>
        </row>
        <row r="55">
          <cell r="B55">
            <v>3.9783142827731766E-2</v>
          </cell>
          <cell r="C55">
            <v>4.1300042276781745E-2</v>
          </cell>
          <cell r="D55">
            <v>3.1634025766091423E-2</v>
          </cell>
          <cell r="E55">
            <v>3.1621254699034873E-2</v>
          </cell>
          <cell r="F55">
            <v>4.2362660901706262E-2</v>
          </cell>
          <cell r="G55">
            <v>4.1806659436528282E-2</v>
          </cell>
          <cell r="H55">
            <v>4.2673498263427367E-2</v>
          </cell>
          <cell r="I55">
            <v>4.2133455610325443E-2</v>
          </cell>
          <cell r="J55">
            <v>4.2256192825733674E-2</v>
          </cell>
          <cell r="K55">
            <v>4.1085393988356644E-2</v>
          </cell>
          <cell r="N55">
            <v>4.1951032469278227E-2</v>
          </cell>
          <cell r="O55">
            <v>4.1064801078543045E-2</v>
          </cell>
          <cell r="P55">
            <v>3.1647861445565528E-2</v>
          </cell>
          <cell r="Q55">
            <v>3.1626575938548118E-2</v>
          </cell>
          <cell r="R55">
            <v>4.1751308960519706E-2</v>
          </cell>
          <cell r="S55">
            <v>4.1631945601813269E-2</v>
          </cell>
          <cell r="T55">
            <v>4.2143230081255867E-2</v>
          </cell>
          <cell r="U55">
            <v>4.2029205994585705E-2</v>
          </cell>
          <cell r="V55">
            <v>4.2460456868719909E-2</v>
          </cell>
          <cell r="W55">
            <v>4.1657986183448514E-2</v>
          </cell>
        </row>
        <row r="56">
          <cell r="B56">
            <v>3.999833600266256E-2</v>
          </cell>
          <cell r="C56">
            <v>4.136727357551373E-2</v>
          </cell>
          <cell r="D56">
            <v>3.1669147830966971E-2</v>
          </cell>
          <cell r="E56">
            <v>3.1657440210293153E-2</v>
          </cell>
          <cell r="F56">
            <v>4.2327893424057406E-2</v>
          </cell>
          <cell r="G56">
            <v>4.1825110902283136E-2</v>
          </cell>
          <cell r="H56">
            <v>4.2609359295696647E-2</v>
          </cell>
          <cell r="I56">
            <v>4.2120423267631102E-2</v>
          </cell>
          <cell r="J56">
            <v>4.2231208571309464E-2</v>
          </cell>
          <cell r="K56">
            <v>4.117319395494845E-2</v>
          </cell>
          <cell r="N56">
            <v>4.2005318395145208E-2</v>
          </cell>
          <cell r="O56">
            <v>4.1200295700883904E-2</v>
          </cell>
          <cell r="P56">
            <v>3.1712787667317999E-2</v>
          </cell>
          <cell r="Q56">
            <v>3.1693628260151652E-2</v>
          </cell>
          <cell r="R56">
            <v>4.1826196302975793E-2</v>
          </cell>
          <cell r="S56">
            <v>4.1712241577235742E-2</v>
          </cell>
          <cell r="T56">
            <v>4.2193191351880932E-2</v>
          </cell>
          <cell r="U56">
            <v>4.2083500066693258E-2</v>
          </cell>
          <cell r="V56">
            <v>4.2473497717504305E-2</v>
          </cell>
          <cell r="W56">
            <v>4.1732860108819381E-2</v>
          </cell>
        </row>
        <row r="57">
          <cell r="B57">
            <v>4.0278544983204601E-2</v>
          </cell>
          <cell r="C57">
            <v>4.1527796293827413E-2</v>
          </cell>
          <cell r="D57">
            <v>3.1767076518941506E-2</v>
          </cell>
          <cell r="E57">
            <v>3.1757495718206297E-2</v>
          </cell>
          <cell r="F57">
            <v>4.2414816467235328E-2</v>
          </cell>
          <cell r="G57">
            <v>4.1941261603318347E-2</v>
          </cell>
          <cell r="H57">
            <v>4.2700678172520989E-2</v>
          </cell>
          <cell r="I57">
            <v>4.2231208571309464E-2</v>
          </cell>
          <cell r="J57">
            <v>4.2324634091937208E-2</v>
          </cell>
          <cell r="K57">
            <v>4.1330403723797593E-2</v>
          </cell>
          <cell r="N57">
            <v>4.2020519468069395E-2</v>
          </cell>
          <cell r="O57">
            <v>4.1290283616234769E-2</v>
          </cell>
          <cell r="P57">
            <v>3.1748979600259242E-2</v>
          </cell>
          <cell r="Q57">
            <v>3.1731947786109771E-2</v>
          </cell>
          <cell r="R57">
            <v>4.1856588440601028E-2</v>
          </cell>
          <cell r="S57">
            <v>4.1751308960519706E-2</v>
          </cell>
          <cell r="T57">
            <v>4.219101902311273E-2</v>
          </cell>
          <cell r="U57">
            <v>4.2090015735559261E-2</v>
          </cell>
          <cell r="V57">
            <v>4.2443069577862591E-2</v>
          </cell>
          <cell r="W57">
            <v>4.1769758465681539E-2</v>
          </cell>
        </row>
        <row r="58">
          <cell r="B58">
            <v>4.0371620742929437E-2</v>
          </cell>
          <cell r="C58">
            <v>4.1486576279518461E-2</v>
          </cell>
          <cell r="D58">
            <v>3.1733012258019944E-2</v>
          </cell>
          <cell r="E58">
            <v>3.172343208990025E-2</v>
          </cell>
          <cell r="F58">
            <v>4.2273573883125692E-2</v>
          </cell>
          <cell r="G58">
            <v>4.1860930319299161E-2</v>
          </cell>
          <cell r="H58">
            <v>4.2503927633547489E-2</v>
          </cell>
          <cell r="I58">
            <v>4.2103047317731068E-2</v>
          </cell>
          <cell r="J58">
            <v>4.2194277519661094E-2</v>
          </cell>
          <cell r="K58">
            <v>4.1329319355916994E-2</v>
          </cell>
          <cell r="N58">
            <v>4.1973831869186462E-2</v>
          </cell>
          <cell r="O58">
            <v>4.1309801120241074E-2</v>
          </cell>
          <cell r="P58">
            <v>3.1740463622894843E-2</v>
          </cell>
          <cell r="Q58">
            <v>3.1724496544238923E-2</v>
          </cell>
          <cell r="R58">
            <v>4.1816427778159859E-2</v>
          </cell>
          <cell r="S58">
            <v>4.1728519297499878E-2</v>
          </cell>
          <cell r="T58">
            <v>4.2105219279780171E-2</v>
          </cell>
          <cell r="U58">
            <v>4.2021605275963658E-2</v>
          </cell>
          <cell r="V58">
            <v>4.2340930956379141E-2</v>
          </cell>
          <cell r="W58">
            <v>4.1748053233325422E-2</v>
          </cell>
        </row>
        <row r="59">
          <cell r="B59">
            <v>4.0525340433878121E-2</v>
          </cell>
          <cell r="C59">
            <v>4.1532135432506667E-2</v>
          </cell>
          <cell r="D59">
            <v>3.1756431195774759E-2</v>
          </cell>
          <cell r="E59">
            <v>3.1747915095400536E-2</v>
          </cell>
          <cell r="F59">
            <v>4.2243157413110799E-2</v>
          </cell>
          <cell r="G59">
            <v>4.1870699678687062E-2</v>
          </cell>
          <cell r="H59">
            <v>4.2449589743963845E-2</v>
          </cell>
          <cell r="I59">
            <v>4.2088929785089935E-2</v>
          </cell>
          <cell r="J59">
            <v>4.2171468471707607E-2</v>
          </cell>
          <cell r="K59">
            <v>4.1391131929676916E-2</v>
          </cell>
          <cell r="N59">
            <v>4.1979260444800159E-2</v>
          </cell>
          <cell r="O59">
            <v>4.1375949214177643E-2</v>
          </cell>
          <cell r="P59">
            <v>3.1764947436734747E-2</v>
          </cell>
          <cell r="Q59">
            <v>3.1751108616566048E-2</v>
          </cell>
          <cell r="R59">
            <v>4.1833794171148408E-2</v>
          </cell>
          <cell r="S59">
            <v>4.1754564708063935E-2</v>
          </cell>
          <cell r="T59">
            <v>4.2095445521855401E-2</v>
          </cell>
          <cell r="U59">
            <v>4.2019433662437766E-2</v>
          </cell>
          <cell r="V59">
            <v>4.2308337737086088E-2</v>
          </cell>
          <cell r="W59">
            <v>4.1771929038663336E-2</v>
          </cell>
        </row>
        <row r="60">
          <cell r="B60">
            <v>4.0668275539820664E-2</v>
          </cell>
          <cell r="C60">
            <v>4.1577698571580335E-2</v>
          </cell>
          <cell r="D60">
            <v>3.1779851196709785E-2</v>
          </cell>
          <cell r="E60">
            <v>3.1772399262901763E-2</v>
          </cell>
          <cell r="F60">
            <v>4.2220346225599004E-2</v>
          </cell>
          <cell r="G60">
            <v>4.1883725776203473E-2</v>
          </cell>
          <cell r="H60">
            <v>4.2407210122190842E-2</v>
          </cell>
          <cell r="I60">
            <v>4.2080242262814593E-2</v>
          </cell>
          <cell r="J60">
            <v>4.2155176905841252E-2</v>
          </cell>
          <cell r="K60">
            <v>4.144969797958753E-2</v>
          </cell>
          <cell r="N60">
            <v>4.2029205994585705E-2</v>
          </cell>
          <cell r="O60">
            <v>4.1482237520439114E-2</v>
          </cell>
          <cell r="P60">
            <v>3.181924177794837E-2</v>
          </cell>
          <cell r="Q60">
            <v>3.1806466124761901E-2</v>
          </cell>
          <cell r="R60">
            <v>4.1901094412909679E-2</v>
          </cell>
          <cell r="S60">
            <v>4.1822940107682616E-2</v>
          </cell>
          <cell r="T60">
            <v>4.2148660422111961E-2</v>
          </cell>
          <cell r="U60">
            <v>4.2073726716165272E-2</v>
          </cell>
          <cell r="V60">
            <v>4.2335498611609124E-2</v>
          </cell>
          <cell r="W60">
            <v>4.1837050434289758E-2</v>
          </cell>
        </row>
        <row r="61">
          <cell r="B61">
            <v>4.0884918722501107E-2</v>
          </cell>
          <cell r="C61">
            <v>4.1717667427467742E-2</v>
          </cell>
          <cell r="D61">
            <v>3.1868218046136931E-2</v>
          </cell>
          <cell r="E61">
            <v>3.1861829573572642E-2</v>
          </cell>
          <cell r="F61">
            <v>4.2315942639268966E-2</v>
          </cell>
          <cell r="G61">
            <v>4.1994460757446506E-2</v>
          </cell>
          <cell r="H61">
            <v>4.2513709055274074E-2</v>
          </cell>
          <cell r="I61">
            <v>4.2194277519660872E-2</v>
          </cell>
          <cell r="J61">
            <v>4.2255106528894304E-2</v>
          </cell>
          <cell r="K61">
            <v>4.1582038126068976E-2</v>
          </cell>
          <cell r="N61">
            <v>4.2041150205021749E-2</v>
          </cell>
          <cell r="O61">
            <v>4.1545153065475793E-2</v>
          </cell>
          <cell r="P61">
            <v>3.1845858738238197E-2</v>
          </cell>
          <cell r="Q61">
            <v>3.1834147106530652E-2</v>
          </cell>
          <cell r="R61">
            <v>4.1924977233939176E-2</v>
          </cell>
          <cell r="S61">
            <v>4.1853332055326486E-2</v>
          </cell>
          <cell r="T61">
            <v>4.2150832574300079E-2</v>
          </cell>
          <cell r="U61">
            <v>4.2081328195177736E-2</v>
          </cell>
          <cell r="V61">
            <v>4.2319201917033311E-2</v>
          </cell>
          <cell r="W61">
            <v>4.1865272234186124E-2</v>
          </cell>
        </row>
        <row r="62">
          <cell r="B62">
            <v>4.0916339471963825E-2</v>
          </cell>
          <cell r="C62">
            <v>4.1659071235938816E-2</v>
          </cell>
          <cell r="D62">
            <v>3.1823500399315696E-2</v>
          </cell>
          <cell r="E62">
            <v>3.1817112480446941E-2</v>
          </cell>
          <cell r="F62">
            <v>4.2184502091143106E-2</v>
          </cell>
          <cell r="G62">
            <v>4.1909778948421295E-2</v>
          </cell>
          <cell r="H62">
            <v>4.2337671542722388E-2</v>
          </cell>
          <cell r="I62">
            <v>4.2070468973393726E-2</v>
          </cell>
          <cell r="J62">
            <v>4.2132369569318096E-2</v>
          </cell>
          <cell r="K62">
            <v>4.1554916503750094E-2</v>
          </cell>
          <cell r="N62">
            <v>4.1990117765722923E-2</v>
          </cell>
          <cell r="O62">
            <v>4.1539729012193272E-2</v>
          </cell>
          <cell r="P62">
            <v>3.1826694388410681E-2</v>
          </cell>
          <cell r="Q62">
            <v>3.1817112480446941E-2</v>
          </cell>
          <cell r="R62">
            <v>4.1877212686730392E-2</v>
          </cell>
          <cell r="S62">
            <v>4.1819683932744267E-2</v>
          </cell>
          <cell r="T62">
            <v>4.2069383063663368E-2</v>
          </cell>
          <cell r="U62">
            <v>4.2014004668222693E-2</v>
          </cell>
          <cell r="V62">
            <v>4.2229036084053817E-2</v>
          </cell>
          <cell r="W62">
            <v>4.1832708754624415E-2</v>
          </cell>
        </row>
        <row r="63">
          <cell r="B63">
            <v>4.1018199080156359E-2</v>
          </cell>
          <cell r="C63">
            <v>4.1688368507677209E-2</v>
          </cell>
          <cell r="D63">
            <v>3.1837341161539356E-2</v>
          </cell>
          <cell r="E63">
            <v>3.1832017747510655E-2</v>
          </cell>
          <cell r="F63">
            <v>4.2162779573192699E-2</v>
          </cell>
          <cell r="G63">
            <v>4.1914121270468341E-2</v>
          </cell>
          <cell r="H63">
            <v>4.2299646556189785E-2</v>
          </cell>
          <cell r="I63">
            <v>4.2058524090829774E-2</v>
          </cell>
          <cell r="J63">
            <v>4.2114993221041841E-2</v>
          </cell>
          <cell r="K63">
            <v>4.1595057006497571E-2</v>
          </cell>
          <cell r="N63">
            <v>4.1992289257059667E-2</v>
          </cell>
          <cell r="O63">
            <v>4.1584207916873339E-2</v>
          </cell>
          <cell r="P63">
            <v>3.1843729330880421E-2</v>
          </cell>
          <cell r="Q63">
            <v>3.1834147106530652E-2</v>
          </cell>
          <cell r="R63">
            <v>4.1889153412968394E-2</v>
          </cell>
          <cell r="S63">
            <v>4.1837050434289758E-2</v>
          </cell>
          <cell r="T63">
            <v>4.2062867652805425E-2</v>
          </cell>
          <cell r="U63">
            <v>4.2012918876168204E-2</v>
          </cell>
          <cell r="V63">
            <v>4.2207311709616002E-2</v>
          </cell>
          <cell r="W63">
            <v>4.1848990239958805E-2</v>
          </cell>
        </row>
        <row r="64">
          <cell r="B64">
            <v>4.1112491163557641E-2</v>
          </cell>
          <cell r="C64">
            <v>4.1717667427467742E-2</v>
          </cell>
          <cell r="D64">
            <v>3.1853311733204048E-2</v>
          </cell>
          <cell r="E64">
            <v>3.1847988154385165E-2</v>
          </cell>
          <cell r="F64">
            <v>4.2147574349413297E-2</v>
          </cell>
          <cell r="G64">
            <v>4.1922806023147352E-2</v>
          </cell>
          <cell r="H64">
            <v>4.2271401219249105E-2</v>
          </cell>
          <cell r="I64">
            <v>4.2053094689280535E-2</v>
          </cell>
          <cell r="J64">
            <v>4.2104133297623969E-2</v>
          </cell>
          <cell r="K64">
            <v>4.1634115600553967E-2</v>
          </cell>
          <cell r="N64">
            <v>4.2040064356394291E-2</v>
          </cell>
          <cell r="O64">
            <v>4.1669921885172601E-2</v>
          </cell>
          <cell r="P64">
            <v>3.1890578323074514E-2</v>
          </cell>
          <cell r="Q64">
            <v>3.1883124789753747E-2</v>
          </cell>
          <cell r="R64">
            <v>4.1951032469278005E-2</v>
          </cell>
          <cell r="S64">
            <v>4.1897837749417244E-2</v>
          </cell>
          <cell r="T64">
            <v>4.2118251242204918E-2</v>
          </cell>
          <cell r="U64">
            <v>4.2067211250991221E-2</v>
          </cell>
          <cell r="V64">
            <v>4.2243157413110799E-2</v>
          </cell>
          <cell r="W64">
            <v>4.190652223063851E-2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envorschlag bilanz und guv"/>
      <sheetName val="7_6"/>
      <sheetName val="Feuil1"/>
      <sheetName val="Feuil2"/>
      <sheetName val="Feuil3"/>
      <sheetName val="Para"/>
      <sheetName val="lifefcast"/>
      <sheetName val="AZ Vers"/>
      <sheetName val="ABV"/>
      <sheetName val="Overview_YTD"/>
      <sheetName val="DropDowns"/>
      <sheetName val="Project - Investments "/>
      <sheetName val="2014 PIC Budget approved"/>
      <sheetName val="Refurbishement estimation"/>
      <sheetName val="kontenvorschlag_bilanz_und_guv"/>
      <sheetName val="BU Inputs"/>
      <sheetName val="ACCESS"/>
      <sheetName val="1a-Reference"/>
      <sheetName val="Summary"/>
      <sheetName val="COMMERCIALISATION"/>
      <sheetName val="Options"/>
      <sheetName val="source"/>
      <sheetName val="List of buckets"/>
      <sheetName val="SAP_2QA09"/>
      <sheetName val="Drop Downs"/>
      <sheetName val="Lis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Input"/>
      <sheetName val="Datasheet IAS CQ"/>
      <sheetName val="Datasheet IAS PQ"/>
      <sheetName val="Filter OAB"/>
      <sheetName val="Datasheet IAS OAB"/>
      <sheetName val="EV Form R3"/>
      <sheetName val="Dashboard LH"/>
      <sheetName val="LD Line item analysis"/>
      <sheetName val="Chart Input"/>
      <sheetName val="Net Income"/>
      <sheetName val="Profit Sources"/>
      <sheetName val="OP Movement"/>
      <sheetName val="OP Movement PHP"/>
      <sheetName val="Growth"/>
      <sheetName val="GPW development"/>
      <sheetName val="NII"/>
      <sheetName val="Expenses"/>
      <sheetName val="PHP"/>
      <sheetName val="Filter IAS"/>
    </sheetNames>
    <sheetDataSet>
      <sheetData sheetId="0"/>
      <sheetData sheetId="1"/>
      <sheetData sheetId="2">
        <row r="11">
          <cell r="C11" t="str">
            <v>Actual</v>
          </cell>
        </row>
        <row r="12">
          <cell r="C12" t="str">
            <v>006.2011</v>
          </cell>
        </row>
        <row r="34">
          <cell r="C34" t="str">
            <v>6M 2011</v>
          </cell>
        </row>
        <row r="35">
          <cell r="C35" t="str">
            <v>6M 2010</v>
          </cell>
        </row>
        <row r="36">
          <cell r="C36" t="str">
            <v>2Q 2011</v>
          </cell>
        </row>
        <row r="37">
          <cell r="C37" t="str">
            <v>2Q 2010</v>
          </cell>
        </row>
      </sheetData>
      <sheetData sheetId="3">
        <row r="1">
          <cell r="B1" t="str">
            <v xml:space="preserve"> IFRS 6M_2011</v>
          </cell>
        </row>
      </sheetData>
      <sheetData sheetId="4">
        <row r="1">
          <cell r="B1" t="str">
            <v xml:space="preserve"> IFRS 3M_2011</v>
          </cell>
        </row>
      </sheetData>
      <sheetData sheetId="5"/>
      <sheetData sheetId="6"/>
      <sheetData sheetId="7"/>
      <sheetData sheetId="8">
        <row r="3">
          <cell r="G3" t="str">
            <v>in Mio. LC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APBEXqueries"/>
      <sheetName val="SAPBEXfilters"/>
      <sheetName val="BS_total"/>
      <sheetName val="BS_UL"/>
      <sheetName val="BS_exUL"/>
      <sheetName val="BS_total_EUR"/>
      <sheetName val="BS_UL_EUR"/>
      <sheetName val="BS_exUL_EUR"/>
      <sheetName val="SAP Report"/>
      <sheetName val="currencies"/>
      <sheetName val="sifrarnic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cords"/>
      <sheetName val="Details ZwErge MR 10"/>
      <sheetName val="Transfer EG0001"/>
      <sheetName val="Naslovn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Balance Sheet"/>
      <sheetName val="RC - Factors"/>
      <sheetName val="Export - P&amp;C"/>
      <sheetName val="Export - Life"/>
      <sheetName val="Input Section"/>
      <sheetName val="Input - General"/>
      <sheetName val="Input - PC Balance Sheet"/>
      <sheetName val="Import - PC Sub-OE"/>
      <sheetName val="Input - Life Balance Sheet"/>
      <sheetName val="Import - Life Sub-OE"/>
      <sheetName val="Import - Life Sub-OE gross"/>
      <sheetName val="Calc Section"/>
      <sheetName val="Calc - P&amp;C RC"/>
      <sheetName val="Calc - Life RC"/>
      <sheetName val="Calc - Combined RC"/>
      <sheetName val="P&amp;C LoB Risk Capital"/>
      <sheetName val="P&amp;C LoB EVA"/>
      <sheetName val="Life LoB Risk Capital"/>
      <sheetName val="Life LoB EVA"/>
      <sheetName val="Parameter Section"/>
      <sheetName val="Param - Correlations"/>
      <sheetName val="Param - FX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E8" t="str">
            <v>31.12.2004</v>
          </cell>
        </row>
        <row r="9">
          <cell r="E9" t="str">
            <v>31.12.2004</v>
          </cell>
        </row>
      </sheetData>
      <sheetData sheetId="7"/>
      <sheetData sheetId="8"/>
      <sheetData sheetId="9">
        <row r="8">
          <cell r="E8">
            <v>134011953469.69</v>
          </cell>
          <cell r="H8">
            <v>1</v>
          </cell>
        </row>
        <row r="14">
          <cell r="E14">
            <v>5924657000</v>
          </cell>
          <cell r="H14">
            <v>1</v>
          </cell>
        </row>
        <row r="15">
          <cell r="E15">
            <v>608617000</v>
          </cell>
          <cell r="H15">
            <v>1</v>
          </cell>
        </row>
        <row r="16">
          <cell r="E16">
            <v>509825399.71519911</v>
          </cell>
          <cell r="H16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03"/>
      <sheetName val="sp252_03"/>
      <sheetName val="sp251_06"/>
      <sheetName val="sp252_06"/>
      <sheetName val="sp251_08"/>
      <sheetName val="sp252_08"/>
      <sheetName val="sp251_09"/>
      <sheetName val="sp252_09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RU-1"/>
      <sheetName val="RU-2"/>
      <sheetName val="starosna_FI"/>
      <sheetName val="starosna_PO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  <sheetName val="G_GuV"/>
      <sheetName val="Parameter"/>
    </sheetNames>
    <sheetDataSet>
      <sheetData sheetId="0" refreshError="1">
        <row r="7">
          <cell r="C7" t="str">
            <v>31.12.2011.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ALLZG_TI_2012_04_V001"/>
      <sheetName val="Constants"/>
    </sheetNames>
    <sheetDataSet>
      <sheetData sheetId="0">
        <row r="5">
          <cell r="F5" t="str">
            <v>29.01.2013.</v>
          </cell>
        </row>
        <row r="7">
          <cell r="C7" t="str">
            <v>31.12.2012.</v>
          </cell>
          <cell r="F7" t="str">
            <v>01.01.2012. - 31.12.2012.</v>
          </cell>
        </row>
        <row r="9">
          <cell r="C9" t="str">
            <v>31.12.2012.</v>
          </cell>
        </row>
        <row r="13">
          <cell r="C13" t="str">
            <v>23759810849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AK ZO"/>
      <sheetName val="AK NO"/>
      <sheetName val="IK ZO"/>
      <sheetName val="IK NO"/>
      <sheetName val="GS - Z"/>
      <sheetName val="GSDO"/>
      <sheetName val="POM"/>
      <sheetName val="GSP"/>
      <sheetName val="GSS"/>
      <sheetName val="ZO"/>
      <sheetName val="GS - N"/>
      <sheetName val="RDG_obvezna"/>
      <sheetName val="RDG_vrste"/>
      <sheetName val="RDG_vrste_ZO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EOO"/>
      <sheetName val="Assumptions"/>
      <sheetName val="Master Data"/>
      <sheetName val="Office Space"/>
    </sheetNames>
    <sheetDataSet>
      <sheetData sheetId="0"/>
      <sheetData sheetId="1"/>
      <sheetData sheetId="2">
        <row r="6">
          <cell r="B6" t="str">
            <v>Grade 20</v>
          </cell>
        </row>
        <row r="7">
          <cell r="B7" t="str">
            <v>Grade 19</v>
          </cell>
        </row>
        <row r="8">
          <cell r="B8" t="str">
            <v>Grade 18</v>
          </cell>
        </row>
        <row r="9">
          <cell r="B9" t="str">
            <v>Grade 17</v>
          </cell>
        </row>
        <row r="10">
          <cell r="B10" t="str">
            <v>Grade 16</v>
          </cell>
        </row>
        <row r="11">
          <cell r="B11" t="str">
            <v>Grade 15</v>
          </cell>
        </row>
        <row r="12">
          <cell r="B12" t="str">
            <v>Grade 14</v>
          </cell>
        </row>
        <row r="13">
          <cell r="B13" t="str">
            <v>Grade 13</v>
          </cell>
        </row>
        <row r="14">
          <cell r="B14" t="str">
            <v>Grade 12</v>
          </cell>
        </row>
        <row r="15">
          <cell r="B15" t="str">
            <v>Not graded</v>
          </cell>
        </row>
      </sheetData>
      <sheetData sheetId="3">
        <row r="2">
          <cell r="A2" t="str">
            <v>CEOO</v>
          </cell>
        </row>
        <row r="3">
          <cell r="A3" t="str">
            <v>GAUDIT</v>
          </cell>
        </row>
        <row r="4">
          <cell r="A4" t="str">
            <v>GCOM</v>
          </cell>
        </row>
        <row r="5">
          <cell r="A5" t="str">
            <v>GMM</v>
          </cell>
        </row>
        <row r="6">
          <cell r="A6" t="str">
            <v>AZ Arena</v>
          </cell>
        </row>
        <row r="7">
          <cell r="A7" t="str">
            <v>GPP</v>
          </cell>
        </row>
        <row r="8">
          <cell r="A8" t="str">
            <v>GRA</v>
          </cell>
        </row>
        <row r="9">
          <cell r="A9" t="str">
            <v>H2M</v>
          </cell>
        </row>
        <row r="10">
          <cell r="A10" t="str">
            <v>GFDM</v>
          </cell>
        </row>
        <row r="11">
          <cell r="A11" t="str">
            <v>GPC</v>
          </cell>
        </row>
        <row r="12">
          <cell r="A12" t="str">
            <v>GAR</v>
          </cell>
        </row>
        <row r="13">
          <cell r="A13" t="str">
            <v xml:space="preserve">GA </v>
          </cell>
        </row>
        <row r="14">
          <cell r="A14" t="str">
            <v xml:space="preserve">GR </v>
          </cell>
        </row>
        <row r="15">
          <cell r="A15" t="str">
            <v>GT</v>
          </cell>
        </row>
        <row r="16">
          <cell r="A16" t="str">
            <v>FT</v>
          </cell>
        </row>
        <row r="17">
          <cell r="A17" t="str">
            <v>GFC</v>
          </cell>
        </row>
        <row r="18">
          <cell r="A18" t="str">
            <v>GIR</v>
          </cell>
        </row>
        <row r="19">
          <cell r="A19" t="str">
            <v>GTCF</v>
          </cell>
        </row>
        <row r="20">
          <cell r="A20" t="str">
            <v>AIM</v>
          </cell>
        </row>
        <row r="21">
          <cell r="A21" t="str">
            <v>H3M4G</v>
          </cell>
        </row>
        <row r="22">
          <cell r="A22" t="str">
            <v>H3 Global Life</v>
          </cell>
        </row>
        <row r="23">
          <cell r="A23" t="str">
            <v>H3 ER</v>
          </cell>
        </row>
        <row r="24">
          <cell r="A24" t="str">
            <v>GITD</v>
          </cell>
        </row>
        <row r="25">
          <cell r="A25" t="str">
            <v>GOE</v>
          </cell>
        </row>
        <row r="26">
          <cell r="A26" t="str">
            <v>GISEA</v>
          </cell>
        </row>
        <row r="27">
          <cell r="A27" t="str">
            <v>IT Risk</v>
          </cell>
        </row>
        <row r="28">
          <cell r="A28" t="str">
            <v>CIO Office</v>
          </cell>
        </row>
        <row r="29">
          <cell r="A29" t="str">
            <v>GPMP</v>
          </cell>
        </row>
        <row r="30">
          <cell r="A30" t="str">
            <v>GO Claims</v>
          </cell>
        </row>
        <row r="31">
          <cell r="A31" t="str">
            <v>GO-Mgmt</v>
          </cell>
        </row>
        <row r="32">
          <cell r="A32" t="str">
            <v>GO-TR</v>
          </cell>
        </row>
        <row r="33">
          <cell r="A33" t="str">
            <v>GO-OPM</v>
          </cell>
        </row>
        <row r="34">
          <cell r="A34" t="str">
            <v>GO-CIPM</v>
          </cell>
        </row>
        <row r="35">
          <cell r="A35" t="str">
            <v>GO-GEP</v>
          </cell>
        </row>
        <row r="36">
          <cell r="A36" t="str">
            <v>GO-ORCS</v>
          </cell>
        </row>
        <row r="37">
          <cell r="A37" t="str">
            <v>HIT</v>
          </cell>
        </row>
        <row r="38">
          <cell r="A38" t="str">
            <v>HIT LINE</v>
          </cell>
        </row>
        <row r="39">
          <cell r="A39" t="str">
            <v>HIT Rechargings</v>
          </cell>
        </row>
        <row r="40">
          <cell r="A40" t="str">
            <v>HOM</v>
          </cell>
        </row>
        <row r="41">
          <cell r="A41" t="str">
            <v>COO Office</v>
          </cell>
        </row>
        <row r="42">
          <cell r="A42" t="str">
            <v>GCPL</v>
          </cell>
        </row>
        <row r="43">
          <cell r="A43" t="str">
            <v>Digitalization General</v>
          </cell>
        </row>
        <row r="44">
          <cell r="A44" t="str">
            <v>AZ Direct</v>
          </cell>
        </row>
        <row r="45">
          <cell r="A45" t="str">
            <v>GlobalPC</v>
          </cell>
        </row>
        <row r="46">
          <cell r="A46" t="str">
            <v>EUR</v>
          </cell>
        </row>
        <row r="47">
          <cell r="A47" t="str">
            <v>Group M&amp;A</v>
          </cell>
        </row>
        <row r="48">
          <cell r="A48" t="str">
            <v>GL</v>
          </cell>
        </row>
        <row r="49">
          <cell r="A49" t="str">
            <v>GC</v>
          </cell>
        </row>
        <row r="50">
          <cell r="A50" t="str">
            <v>H6M</v>
          </cell>
        </row>
        <row r="51">
          <cell r="A51" t="str">
            <v>BD-DACH</v>
          </cell>
        </row>
        <row r="52">
          <cell r="A52" t="str">
            <v>H7M</v>
          </cell>
        </row>
        <row r="53">
          <cell r="A53" t="str">
            <v>H7 DTC</v>
          </cell>
        </row>
        <row r="54">
          <cell r="A54" t="str">
            <v>H7 GHR</v>
          </cell>
        </row>
        <row r="55">
          <cell r="A55" t="str">
            <v>H7 CHRO BP</v>
          </cell>
        </row>
        <row r="56">
          <cell r="A56" t="str">
            <v>H7 CHRO TD</v>
          </cell>
        </row>
        <row r="57">
          <cell r="A57" t="str">
            <v>H7 CHRO HRE</v>
          </cell>
        </row>
        <row r="58">
          <cell r="A58" t="str">
            <v>H7 CHRO RP</v>
          </cell>
        </row>
        <row r="59">
          <cell r="A59" t="str">
            <v>H7 CHRO GPG</v>
          </cell>
        </row>
        <row r="60">
          <cell r="A60" t="str">
            <v>H8C</v>
          </cell>
        </row>
        <row r="61">
          <cell r="A61" t="str">
            <v>CEEMA</v>
          </cell>
        </row>
        <row r="62">
          <cell r="A62" t="str">
            <v>H8M</v>
          </cell>
        </row>
        <row r="63">
          <cell r="A63" t="str">
            <v>H8 Asia</v>
          </cell>
        </row>
        <row r="64">
          <cell r="A64" t="str">
            <v>H9</v>
          </cell>
        </row>
        <row r="65">
          <cell r="A65" t="str">
            <v>H9M</v>
          </cell>
        </row>
        <row r="66">
          <cell r="A66" t="str">
            <v>H9USA</v>
          </cell>
        </row>
        <row r="67">
          <cell r="A67" t="str">
            <v>H10</v>
          </cell>
        </row>
        <row r="68">
          <cell r="A68" t="str">
            <v>H10M</v>
          </cell>
        </row>
        <row r="69">
          <cell r="A69" t="str">
            <v>H10GB</v>
          </cell>
        </row>
        <row r="70">
          <cell r="A70" t="str">
            <v xml:space="preserve">Board </v>
          </cell>
        </row>
        <row r="71">
          <cell r="A71" t="str">
            <v>SBoard</v>
          </cell>
        </row>
        <row r="72">
          <cell r="A72" t="str">
            <v>EMS</v>
          </cell>
        </row>
        <row r="73">
          <cell r="A73" t="str">
            <v>HR Special Effects</v>
          </cell>
        </row>
        <row r="74">
          <cell r="A74" t="str">
            <v xml:space="preserve">i2s Holding </v>
          </cell>
        </row>
        <row r="75">
          <cell r="A75" t="str">
            <v>Company Jet</v>
          </cell>
        </row>
        <row r="76">
          <cell r="A76" t="str">
            <v>AZ EE</v>
          </cell>
        </row>
        <row r="77">
          <cell r="A77" t="str">
            <v>WWF</v>
          </cell>
        </row>
        <row r="78">
          <cell r="A78" t="str">
            <v>AZ Sports</v>
          </cell>
        </row>
        <row r="79">
          <cell r="A79" t="str">
            <v>SAP Project</v>
          </cell>
        </row>
        <row r="80">
          <cell r="A80" t="str">
            <v>Other Initiatives</v>
          </cell>
        </row>
        <row r="81">
          <cell r="A81" t="str">
            <v>CSJ</v>
          </cell>
        </row>
        <row r="82">
          <cell r="A82" t="str">
            <v>OCC Rest</v>
          </cell>
        </row>
        <row r="83">
          <cell r="A83" t="str">
            <v>General CC</v>
          </cell>
        </row>
        <row r="84">
          <cell r="A84" t="str">
            <v>AZD HR Service</v>
          </cell>
        </row>
        <row r="85">
          <cell r="A85" t="str">
            <v>Room costs</v>
          </cell>
        </row>
        <row r="86">
          <cell r="A86" t="str">
            <v>AZD General Services</v>
          </cell>
        </row>
        <row r="87">
          <cell r="A87" t="str">
            <v xml:space="preserve">Company Costs </v>
          </cell>
        </row>
        <row r="88">
          <cell r="A88" t="str">
            <v>Direct costs other OEs</v>
          </cell>
        </row>
        <row r="89">
          <cell r="A89" t="str">
            <v>AZSE direct costs</v>
          </cell>
        </row>
        <row r="90">
          <cell r="A90" t="str">
            <v>Employee Pensions AZSE</v>
          </cell>
        </row>
        <row r="91">
          <cell r="A91" t="str">
            <v>General Infrastructure AZSE</v>
          </cell>
        </row>
        <row r="92">
          <cell r="A92" t="str">
            <v>False Booking</v>
          </cell>
        </row>
        <row r="93">
          <cell r="A93" t="str">
            <v>AZSE Direct provisions</v>
          </cell>
        </row>
        <row r="94">
          <cell r="A94" t="str">
            <v>AZD Service</v>
          </cell>
        </row>
        <row r="95">
          <cell r="A95" t="str">
            <v>DCAZSE-Bonus</v>
          </cell>
        </row>
        <row r="96">
          <cell r="A96" t="str">
            <v>Central IT Costs</v>
          </cell>
        </row>
        <row r="97">
          <cell r="A97" t="str">
            <v xml:space="preserve">Shareholders Meeting/ </v>
          </cell>
        </row>
        <row r="98">
          <cell r="A98" t="str">
            <v>Share Register</v>
          </cell>
        </row>
        <row r="99">
          <cell r="A99" t="str">
            <v>AWP</v>
          </cell>
        </row>
      </sheetData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GWP</v>
          </cell>
          <cell r="B1" t="str">
            <v>attributable</v>
          </cell>
        </row>
        <row r="2">
          <cell r="A2" t="str">
            <v># policies</v>
          </cell>
          <cell r="B2" t="str">
            <v>non-attributable</v>
          </cell>
        </row>
        <row r="3">
          <cell r="A3" t="str">
            <v># insured persons</v>
          </cell>
        </row>
        <row r="4">
          <cell r="A4" t="str">
            <v>time consumption</v>
          </cell>
        </row>
        <row r="5">
          <cell r="A5" t="str">
            <v>Assets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  <sheetName val="Constants"/>
    </sheetNames>
    <sheetDataSet>
      <sheetData sheetId="0" refreshError="1">
        <row r="5">
          <cell r="B5" t="str">
            <v xml:space="preserve">naziv društva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  <sheetName val="0. Internal data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Export - P&amp;C"/>
      <sheetName val="Input - General"/>
      <sheetName val="Import Portfolio Report - Q2"/>
      <sheetName val="Import Portfolio Report - FC"/>
      <sheetName val="Input - Controlling Projections"/>
      <sheetName val="RC- Factors"/>
      <sheetName val="Manual Override"/>
      <sheetName val="Plan Standalone"/>
      <sheetName val="Plan Aggr. per Bus. Type"/>
      <sheetName val="Plan Contributory - Aggregation"/>
      <sheetName val="Export - Life"/>
      <sheetName val="Param - Correla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 Files"/>
      <sheetName val="control_tbl"/>
      <sheetName val="batch_details_dbf"/>
      <sheetName val="output_template_dbf"/>
      <sheetName val="mort_a_tbl"/>
      <sheetName val="mort_a_calam_tbl "/>
      <sheetName val="mort_b_tbl"/>
      <sheetName val="lapse_level_tbl"/>
      <sheetName val="lapse_process_tbl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D6" t="str">
            <v>ALL</v>
          </cell>
        </row>
        <row r="7">
          <cell r="D7" t="str">
            <v>FUND1</v>
          </cell>
        </row>
        <row r="8">
          <cell r="D8" t="str">
            <v>FUND2</v>
          </cell>
        </row>
        <row r="9">
          <cell r="D9" t="str">
            <v>FUND3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eírás"/>
      <sheetName val="diagram"/>
      <sheetName val="tr_diag"/>
      <sheetName val="treaty_kimutatás"/>
      <sheetName val="kimutatás"/>
      <sheetName val="magyarázatok"/>
      <sheetName val="adatbázis"/>
      <sheetName val="dimenziók"/>
      <sheetName val="beolvasás"/>
      <sheetName val="egyéb_feladások"/>
      <sheetName val="beolvasás_terv"/>
      <sheetName val="terv"/>
      <sheetName val="BW Check"/>
      <sheetName val="BW HU loc"/>
      <sheetName val="BW SLO loc"/>
      <sheetName val="BW HU ifrs"/>
      <sheetName val="BW SLO ifrs"/>
      <sheetName val="LOB Mapping"/>
      <sheetName val="LoB mapping 2010"/>
      <sheetName val="trend"/>
      <sheetName val="aktuáriusokna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SLO_HU</v>
          </cell>
          <cell r="C1" t="str">
            <v>HBÁG</v>
          </cell>
          <cell r="F1" t="str">
            <v>Összegtípus</v>
          </cell>
          <cell r="H1" t="str">
            <v>Treaty</v>
          </cell>
          <cell r="K1" t="str">
            <v>Pénzügyi év</v>
          </cell>
          <cell r="M1" t="str">
            <v>Hónap</v>
          </cell>
          <cell r="S1" t="str">
            <v>kiválasztott</v>
          </cell>
        </row>
        <row r="2">
          <cell r="A2" t="str">
            <v>Total</v>
          </cell>
          <cell r="C2" t="str">
            <v>Total</v>
          </cell>
          <cell r="F2" t="str">
            <v>VB Díjelőírás</v>
          </cell>
          <cell r="H2" t="str">
            <v>Total</v>
          </cell>
          <cell r="K2" t="str">
            <v>Total</v>
          </cell>
          <cell r="M2" t="str">
            <v>Január</v>
          </cell>
          <cell r="S2" t="str">
            <v>Total</v>
          </cell>
        </row>
        <row r="3">
          <cell r="A3" t="str">
            <v>Magyar</v>
          </cell>
          <cell r="C3" t="str">
            <v>Baleset</v>
          </cell>
          <cell r="F3" t="str">
            <v>VB MNSZD (állapot)</v>
          </cell>
          <cell r="H3" t="str">
            <v>Agro Stop Loss</v>
          </cell>
          <cell r="K3">
            <v>2005</v>
          </cell>
          <cell r="M3" t="str">
            <v>Február</v>
          </cell>
          <cell r="S3" t="str">
            <v>Agro Stop Loss</v>
          </cell>
        </row>
        <row r="4">
          <cell r="A4" t="str">
            <v>Szlovén</v>
          </cell>
          <cell r="C4" t="str">
            <v>Casco</v>
          </cell>
          <cell r="F4" t="str">
            <v>VB kármegtérülés TOTAL</v>
          </cell>
          <cell r="H4" t="str">
            <v>Austrian QS</v>
          </cell>
          <cell r="K4">
            <v>2006</v>
          </cell>
          <cell r="M4" t="str">
            <v>Március</v>
          </cell>
          <cell r="S4" t="str">
            <v>CAT XL</v>
          </cell>
        </row>
        <row r="5">
          <cell r="C5" t="str">
            <v>Élet</v>
          </cell>
          <cell r="F5" t="str">
            <v>VB kártart. (állapot) TOTAL</v>
          </cell>
          <cell r="H5" t="str">
            <v>Aviation Casco fac.</v>
          </cell>
          <cell r="K5">
            <v>2007</v>
          </cell>
          <cell r="M5" t="str">
            <v>Április</v>
          </cell>
          <cell r="S5" t="str">
            <v>Facultative (non avi., non nucl.)</v>
          </cell>
        </row>
        <row r="6">
          <cell r="C6" t="str">
            <v>Felelősség</v>
          </cell>
          <cell r="F6" t="str">
            <v>VB jutalékmegtér.</v>
          </cell>
          <cell r="H6" t="str">
            <v>Aviation Fel. Fac</v>
          </cell>
          <cell r="K6">
            <v>2008</v>
          </cell>
          <cell r="M6" t="str">
            <v>Május</v>
          </cell>
          <cell r="S6" t="str">
            <v>FIQ</v>
          </cell>
        </row>
        <row r="7">
          <cell r="C7" t="str">
            <v>Fronting</v>
          </cell>
          <cell r="F7" t="str">
            <v>VB kármegtérülés TÉ</v>
          </cell>
          <cell r="H7" t="str">
            <v>Aviation QS</v>
          </cell>
          <cell r="K7">
            <v>2009</v>
          </cell>
          <cell r="M7" t="str">
            <v>Június</v>
          </cell>
          <cell r="S7" t="str">
            <v>Fire XL</v>
          </cell>
        </row>
        <row r="8">
          <cell r="C8" t="str">
            <v>GFB</v>
          </cell>
          <cell r="F8" t="str">
            <v>VB kármegtérülés EÉ</v>
          </cell>
          <cell r="H8" t="str">
            <v>CAT XL</v>
          </cell>
          <cell r="K8">
            <v>2010</v>
          </cell>
          <cell r="M8" t="str">
            <v>Július</v>
          </cell>
          <cell r="S8">
            <v>0</v>
          </cell>
        </row>
        <row r="9">
          <cell r="C9" t="str">
            <v>Ipari vagyon</v>
          </cell>
          <cell r="F9" t="str">
            <v>VB kártart. (állapot) TÉ</v>
          </cell>
          <cell r="H9" t="str">
            <v>D&amp;O</v>
          </cell>
          <cell r="K9">
            <v>2011</v>
          </cell>
          <cell r="M9" t="str">
            <v>Augusztus</v>
          </cell>
          <cell r="S9">
            <v>0</v>
          </cell>
        </row>
        <row r="10">
          <cell r="C10" t="str">
            <v>Lakossági vagyon</v>
          </cell>
          <cell r="F10" t="str">
            <v>VB kártart. (állapot) EÉ</v>
          </cell>
          <cell r="H10" t="str">
            <v>Daimler</v>
          </cell>
          <cell r="K10">
            <v>2012</v>
          </cell>
          <cell r="M10" t="str">
            <v>Szeptember</v>
          </cell>
          <cell r="S10">
            <v>0</v>
          </cell>
        </row>
        <row r="11">
          <cell r="C11" t="str">
            <v>Loro</v>
          </cell>
          <cell r="H11" t="str">
            <v>Engineering</v>
          </cell>
          <cell r="K11">
            <v>2013</v>
          </cell>
          <cell r="M11" t="str">
            <v>Október</v>
          </cell>
          <cell r="S11">
            <v>0</v>
          </cell>
        </row>
        <row r="12">
          <cell r="C12" t="str">
            <v>Mezőgazdaság</v>
          </cell>
          <cell r="H12" t="str">
            <v>Extended Warranty</v>
          </cell>
          <cell r="M12" t="str">
            <v>November</v>
          </cell>
          <cell r="S12">
            <v>0</v>
          </cell>
        </row>
        <row r="13">
          <cell r="C13" t="str">
            <v>MVB</v>
          </cell>
          <cell r="H13" t="str">
            <v>Facultative  (Baleset)</v>
          </cell>
          <cell r="M13" t="str">
            <v>December</v>
          </cell>
          <cell r="S13">
            <v>0</v>
          </cell>
        </row>
        <row r="14">
          <cell r="C14" t="str">
            <v>MVB felelősség</v>
          </cell>
          <cell r="H14" t="str">
            <v>Facultative (non avi., non nucl.)</v>
          </cell>
          <cell r="M14" t="str">
            <v>Terv</v>
          </cell>
          <cell r="S14">
            <v>0</v>
          </cell>
        </row>
        <row r="15">
          <cell r="H15" t="str">
            <v>FIQ</v>
          </cell>
          <cell r="M15" t="str">
            <v>Terv 2</v>
          </cell>
          <cell r="S15">
            <v>0</v>
          </cell>
        </row>
        <row r="16">
          <cell r="H16" t="str">
            <v>Fire XL</v>
          </cell>
          <cell r="S16">
            <v>0</v>
          </cell>
        </row>
        <row r="17">
          <cell r="H17" t="str">
            <v>Fronting</v>
          </cell>
          <cell r="S17">
            <v>0</v>
          </cell>
        </row>
        <row r="18">
          <cell r="H18" t="str">
            <v>Fronting Casco</v>
          </cell>
          <cell r="S18">
            <v>0</v>
          </cell>
        </row>
        <row r="19">
          <cell r="H19" t="str">
            <v>Fronting MTPL</v>
          </cell>
          <cell r="S19">
            <v>0</v>
          </cell>
        </row>
        <row r="20">
          <cell r="H20" t="str">
            <v>Guarantee QS</v>
          </cell>
          <cell r="S20">
            <v>0</v>
          </cell>
        </row>
        <row r="21">
          <cell r="H21" t="str">
            <v>Home Assistance</v>
          </cell>
          <cell r="S21">
            <v>0</v>
          </cell>
        </row>
        <row r="22">
          <cell r="H22" t="str">
            <v>Liability XL</v>
          </cell>
          <cell r="S22">
            <v>0</v>
          </cell>
        </row>
        <row r="23">
          <cell r="H23" t="str">
            <v>Life Surplus</v>
          </cell>
          <cell r="S23">
            <v>0</v>
          </cell>
        </row>
        <row r="24">
          <cell r="H24" t="str">
            <v>Life XL</v>
          </cell>
          <cell r="S24">
            <v>0</v>
          </cell>
        </row>
        <row r="25">
          <cell r="H25" t="str">
            <v>Marine QS</v>
          </cell>
          <cell r="S25">
            <v>0</v>
          </cell>
        </row>
        <row r="26">
          <cell r="H26" t="str">
            <v>Marine XL</v>
          </cell>
          <cell r="S26">
            <v>0</v>
          </cell>
        </row>
        <row r="27">
          <cell r="H27" t="str">
            <v>MTPL XL</v>
          </cell>
          <cell r="S27">
            <v>0</v>
          </cell>
        </row>
        <row r="28">
          <cell r="H28" t="str">
            <v>Nukleáris Fel.</v>
          </cell>
          <cell r="S28">
            <v>0</v>
          </cell>
        </row>
        <row r="29">
          <cell r="H29" t="str">
            <v>Office Assistance</v>
          </cell>
          <cell r="S29">
            <v>0</v>
          </cell>
        </row>
        <row r="30">
          <cell r="H30" t="str">
            <v>Paks Fel.</v>
          </cell>
          <cell r="S30">
            <v>0</v>
          </cell>
        </row>
        <row r="31">
          <cell r="H31" t="str">
            <v>Paks szerelés</v>
          </cell>
          <cell r="S31">
            <v>0</v>
          </cell>
        </row>
        <row r="32">
          <cell r="H32" t="str">
            <v>Paks vagyon</v>
          </cell>
          <cell r="S32">
            <v>0</v>
          </cell>
        </row>
        <row r="33">
          <cell r="H33" t="str">
            <v>Private Property QS</v>
          </cell>
          <cell r="S33">
            <v>0</v>
          </cell>
        </row>
        <row r="34">
          <cell r="H34" t="str">
            <v>Road Assistance</v>
          </cell>
          <cell r="S34">
            <v>0</v>
          </cell>
        </row>
        <row r="35">
          <cell r="H35" t="str">
            <v>Road Hauliers</v>
          </cell>
          <cell r="S35">
            <v>0</v>
          </cell>
        </row>
        <row r="36">
          <cell r="H36" t="str">
            <v>Super Surplus</v>
          </cell>
          <cell r="S36">
            <v>0</v>
          </cell>
        </row>
        <row r="37">
          <cell r="H37" t="str">
            <v>TIR</v>
          </cell>
          <cell r="S37">
            <v>0</v>
          </cell>
        </row>
        <row r="38">
          <cell r="H38" t="str">
            <v>Loro NonMarine</v>
          </cell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</sheetData>
      <sheetData sheetId="9"/>
      <sheetData sheetId="10">
        <row r="1">
          <cell r="A1" t="str">
            <v>SLO_HU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Balance Sheet"/>
      <sheetName val="RC - Factors"/>
      <sheetName val="Export - P&amp;C"/>
      <sheetName val="Export - Life"/>
      <sheetName val="Input Section"/>
      <sheetName val="Input - General"/>
      <sheetName val="Input - PC Balance Sheet"/>
      <sheetName val="Import - PC Sub-OE"/>
      <sheetName val="Input - Life Balance Sheet"/>
      <sheetName val="Import - Life Sub-OE"/>
      <sheetName val="Import - Life Sub-OE gross"/>
      <sheetName val="Calc Section"/>
      <sheetName val="Calc - P&amp;C RC"/>
      <sheetName val="Calc - Life RC"/>
      <sheetName val="Calc - Combined RC"/>
      <sheetName val="P&amp;C LoB Risk Capital"/>
      <sheetName val="P&amp;C LoB EVA"/>
      <sheetName val="Life LoB Risk Capital"/>
      <sheetName val="Life LoB EVA"/>
      <sheetName val="Parameter Section"/>
      <sheetName val="Param - Correlations"/>
      <sheetName val="Param - FX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>
        <row r="13">
          <cell r="E13">
            <v>2269642104.2768803</v>
          </cell>
          <cell r="H13">
            <v>1</v>
          </cell>
        </row>
        <row r="36">
          <cell r="D36">
            <v>0.93597962434682991</v>
          </cell>
        </row>
        <row r="37">
          <cell r="E37">
            <v>16616537953.646904</v>
          </cell>
          <cell r="H37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p COA"/>
      <sheetName val="HR (Croatia)"/>
      <sheetName val="PL (Poland)"/>
      <sheetName val="RO (Romania)"/>
      <sheetName val="HU (Hungaria)"/>
      <sheetName val="CZ (Czecheslovakia)"/>
      <sheetName val="Grp frame"/>
    </sheetNames>
    <sheetDataSet>
      <sheetData sheetId="0" refreshError="1">
        <row r="1">
          <cell r="K1" t="str">
            <v>HU acct.</v>
          </cell>
          <cell r="L1" t="str">
            <v>HU Descr.</v>
          </cell>
          <cell r="M1" t="str">
            <v>HU comment</v>
          </cell>
        </row>
        <row r="6">
          <cell r="K6" t="str">
            <v>0000</v>
          </cell>
          <cell r="L6" t="str">
            <v xml:space="preserve">Subscribed unpaid called up share capital </v>
          </cell>
        </row>
        <row r="7">
          <cell r="L7" t="e">
            <v>#N/A</v>
          </cell>
        </row>
        <row r="8">
          <cell r="L8" t="e">
            <v>#N/A</v>
          </cell>
        </row>
        <row r="9">
          <cell r="L9" t="e">
            <v>#N/A</v>
          </cell>
        </row>
        <row r="10">
          <cell r="L10" t="e">
            <v>#N/A</v>
          </cell>
        </row>
        <row r="11">
          <cell r="K11" t="str">
            <v>0130</v>
          </cell>
          <cell r="L11" t="str">
            <v>Goodwill</v>
          </cell>
          <cell r="M11" t="str">
            <v>has to be split up</v>
          </cell>
        </row>
        <row r="12">
          <cell r="K12" t="str">
            <v>0130</v>
          </cell>
          <cell r="L12" t="str">
            <v>Goodwill</v>
          </cell>
          <cell r="M12" t="str">
            <v>has to be split up</v>
          </cell>
        </row>
        <row r="13">
          <cell r="K13" t="str">
            <v>0130</v>
          </cell>
          <cell r="L13" t="str">
            <v>Goodwill</v>
          </cell>
          <cell r="M13" t="str">
            <v>has to be split up</v>
          </cell>
        </row>
        <row r="14">
          <cell r="L14" t="e">
            <v>#N/A</v>
          </cell>
        </row>
        <row r="15">
          <cell r="L15" t="e">
            <v>#N/A</v>
          </cell>
        </row>
        <row r="16">
          <cell r="L16" t="e">
            <v>#N/A</v>
          </cell>
        </row>
        <row r="17">
          <cell r="L17" t="e">
            <v>#N/A</v>
          </cell>
        </row>
        <row r="18">
          <cell r="L18" t="e">
            <v>#N/A</v>
          </cell>
        </row>
        <row r="19">
          <cell r="L19" t="e">
            <v>#N/A</v>
          </cell>
        </row>
        <row r="20">
          <cell r="L20" t="e">
            <v>#N/A</v>
          </cell>
        </row>
        <row r="21">
          <cell r="L21" t="e">
            <v>#N/A</v>
          </cell>
        </row>
        <row r="22">
          <cell r="L22" t="e">
            <v>#N/A</v>
          </cell>
        </row>
        <row r="23">
          <cell r="L23" t="e">
            <v>#N/A</v>
          </cell>
        </row>
        <row r="24">
          <cell r="L24" t="e">
            <v>#N/A</v>
          </cell>
        </row>
        <row r="25">
          <cell r="L25" t="e">
            <v>#N/A</v>
          </cell>
        </row>
        <row r="26">
          <cell r="L26" t="e">
            <v>#N/A</v>
          </cell>
        </row>
        <row r="27">
          <cell r="K27" t="str">
            <v>0140</v>
          </cell>
          <cell r="L27" t="str">
            <v>Software</v>
          </cell>
          <cell r="M27" t="str">
            <v>has to be split up</v>
          </cell>
        </row>
        <row r="28">
          <cell r="K28" t="str">
            <v>0140</v>
          </cell>
          <cell r="L28" t="str">
            <v>Software</v>
          </cell>
          <cell r="M28" t="str">
            <v>has to be split up</v>
          </cell>
        </row>
        <row r="29">
          <cell r="L29" t="e">
            <v>#N/A</v>
          </cell>
        </row>
        <row r="30">
          <cell r="L30" t="e">
            <v>#N/A</v>
          </cell>
        </row>
        <row r="31">
          <cell r="L31" t="e">
            <v>#N/A</v>
          </cell>
        </row>
        <row r="32">
          <cell r="L32" t="e">
            <v>#N/A</v>
          </cell>
        </row>
        <row r="33">
          <cell r="L33" t="e">
            <v>#N/A</v>
          </cell>
        </row>
        <row r="34">
          <cell r="L34" t="e">
            <v>#N/A</v>
          </cell>
        </row>
        <row r="35">
          <cell r="L35" t="e">
            <v>#N/A</v>
          </cell>
        </row>
        <row r="36">
          <cell r="L36" t="e">
            <v>#N/A</v>
          </cell>
        </row>
        <row r="37">
          <cell r="L37" t="e">
            <v>#N/A</v>
          </cell>
        </row>
        <row r="38">
          <cell r="L38" t="e">
            <v>#N/A</v>
          </cell>
        </row>
        <row r="39">
          <cell r="L39" t="e">
            <v>#N/A</v>
          </cell>
        </row>
        <row r="40">
          <cell r="L40" t="e">
            <v>#N/A</v>
          </cell>
        </row>
        <row r="41">
          <cell r="L41" t="e">
            <v>#N/A</v>
          </cell>
        </row>
        <row r="42">
          <cell r="L42" t="e">
            <v>#N/A</v>
          </cell>
        </row>
        <row r="43">
          <cell r="L43" t="e">
            <v>#N/A</v>
          </cell>
        </row>
        <row r="44">
          <cell r="L44" t="e">
            <v>#N/A</v>
          </cell>
        </row>
        <row r="45">
          <cell r="L45" t="e">
            <v>#N/A</v>
          </cell>
        </row>
        <row r="46">
          <cell r="L46" t="e">
            <v>#N/A</v>
          </cell>
        </row>
        <row r="47">
          <cell r="L47" t="e">
            <v>#N/A</v>
          </cell>
        </row>
        <row r="48">
          <cell r="L48" t="e">
            <v>#N/A</v>
          </cell>
        </row>
        <row r="49">
          <cell r="L49" t="e">
            <v>#N/A</v>
          </cell>
        </row>
        <row r="50">
          <cell r="L50" t="e">
            <v>#N/A</v>
          </cell>
        </row>
        <row r="51">
          <cell r="L51" t="e">
            <v>#N/A</v>
          </cell>
        </row>
        <row r="52">
          <cell r="L52" t="e">
            <v>#N/A</v>
          </cell>
        </row>
        <row r="53">
          <cell r="L53" t="e">
            <v>#N/A</v>
          </cell>
        </row>
        <row r="54">
          <cell r="L54" t="e">
            <v>#N/A</v>
          </cell>
        </row>
        <row r="55">
          <cell r="L55" t="e">
            <v>#N/A</v>
          </cell>
        </row>
        <row r="56">
          <cell r="L56" t="e">
            <v>#N/A</v>
          </cell>
        </row>
        <row r="57">
          <cell r="L57" t="e">
            <v>#N/A</v>
          </cell>
        </row>
        <row r="58">
          <cell r="L58" t="e">
            <v>#N/A</v>
          </cell>
        </row>
        <row r="59">
          <cell r="L59" t="e">
            <v>#N/A</v>
          </cell>
        </row>
        <row r="60">
          <cell r="L60" t="e">
            <v>#N/A</v>
          </cell>
        </row>
        <row r="61">
          <cell r="L61" t="e">
            <v>#N/A</v>
          </cell>
        </row>
        <row r="62">
          <cell r="L62" t="e">
            <v>#N/A</v>
          </cell>
        </row>
        <row r="63">
          <cell r="L63" t="e">
            <v>#N/A</v>
          </cell>
        </row>
        <row r="64">
          <cell r="L64" t="e">
            <v>#N/A</v>
          </cell>
        </row>
        <row r="65">
          <cell r="L65" t="e">
            <v>#N/A</v>
          </cell>
        </row>
        <row r="66">
          <cell r="L66" t="e">
            <v>#N/A</v>
          </cell>
        </row>
        <row r="67">
          <cell r="L67" t="e">
            <v>#N/A</v>
          </cell>
        </row>
        <row r="68">
          <cell r="L68" t="e">
            <v>#N/A</v>
          </cell>
        </row>
        <row r="69">
          <cell r="L69" t="e">
            <v>#N/A</v>
          </cell>
        </row>
        <row r="70">
          <cell r="L70" t="e">
            <v>#N/A</v>
          </cell>
        </row>
        <row r="71">
          <cell r="L71" t="e">
            <v>#N/A</v>
          </cell>
        </row>
        <row r="72">
          <cell r="L72" t="e">
            <v>#N/A</v>
          </cell>
        </row>
        <row r="73">
          <cell r="L73" t="e">
            <v>#N/A</v>
          </cell>
        </row>
        <row r="74">
          <cell r="L74" t="e">
            <v>#N/A</v>
          </cell>
        </row>
        <row r="75">
          <cell r="L75" t="e">
            <v>#N/A</v>
          </cell>
        </row>
        <row r="76">
          <cell r="L76" t="e">
            <v>#N/A</v>
          </cell>
        </row>
        <row r="77">
          <cell r="L77" t="e">
            <v>#N/A</v>
          </cell>
        </row>
        <row r="78">
          <cell r="L78" t="e">
            <v>#N/A</v>
          </cell>
        </row>
        <row r="79">
          <cell r="L79" t="e">
            <v>#N/A</v>
          </cell>
        </row>
        <row r="80">
          <cell r="L80" t="e">
            <v>#N/A</v>
          </cell>
        </row>
        <row r="81">
          <cell r="L81" t="e">
            <v>#N/A</v>
          </cell>
        </row>
        <row r="82">
          <cell r="L82" t="e">
            <v>#N/A</v>
          </cell>
        </row>
        <row r="83">
          <cell r="L83" t="e">
            <v>#N/A</v>
          </cell>
        </row>
        <row r="84">
          <cell r="L84" t="e">
            <v>#N/A</v>
          </cell>
        </row>
        <row r="85">
          <cell r="L85" t="e">
            <v>#N/A</v>
          </cell>
        </row>
        <row r="86">
          <cell r="L86" t="e">
            <v>#N/A</v>
          </cell>
        </row>
        <row r="87">
          <cell r="L87" t="e">
            <v>#N/A</v>
          </cell>
        </row>
        <row r="88">
          <cell r="L88" t="e">
            <v>#N/A</v>
          </cell>
        </row>
        <row r="89">
          <cell r="L89" t="e">
            <v>#N/A</v>
          </cell>
        </row>
        <row r="90">
          <cell r="L90" t="e">
            <v>#N/A</v>
          </cell>
        </row>
        <row r="91">
          <cell r="L91" t="e">
            <v>#N/A</v>
          </cell>
        </row>
        <row r="92">
          <cell r="L92" t="e">
            <v>#N/A</v>
          </cell>
        </row>
        <row r="93">
          <cell r="L93" t="e">
            <v>#N/A</v>
          </cell>
        </row>
        <row r="94">
          <cell r="L94" t="e">
            <v>#N/A</v>
          </cell>
        </row>
        <row r="95">
          <cell r="L95" t="e">
            <v>#N/A</v>
          </cell>
        </row>
        <row r="96">
          <cell r="L96" t="e">
            <v>#N/A</v>
          </cell>
        </row>
        <row r="97">
          <cell r="L97" t="e">
            <v>#N/A</v>
          </cell>
        </row>
        <row r="98">
          <cell r="L98" t="e">
            <v>#N/A</v>
          </cell>
        </row>
        <row r="99">
          <cell r="L99" t="e">
            <v>#N/A</v>
          </cell>
        </row>
        <row r="100">
          <cell r="L100" t="e">
            <v>#N/A</v>
          </cell>
        </row>
        <row r="101">
          <cell r="L101" t="e">
            <v>#N/A</v>
          </cell>
        </row>
        <row r="102">
          <cell r="L102" t="e">
            <v>#N/A</v>
          </cell>
        </row>
        <row r="103">
          <cell r="L103" t="e">
            <v>#N/A</v>
          </cell>
        </row>
        <row r="104">
          <cell r="L104" t="e">
            <v>#N/A</v>
          </cell>
        </row>
        <row r="105">
          <cell r="L105" t="e">
            <v>#N/A</v>
          </cell>
        </row>
        <row r="106">
          <cell r="L106" t="e">
            <v>#N/A</v>
          </cell>
        </row>
        <row r="107">
          <cell r="L107" t="e">
            <v>#N/A</v>
          </cell>
        </row>
        <row r="108">
          <cell r="L108" t="e">
            <v>#N/A</v>
          </cell>
        </row>
        <row r="109">
          <cell r="L109" t="e">
            <v>#N/A</v>
          </cell>
        </row>
        <row r="110">
          <cell r="L110" t="e">
            <v>#N/A</v>
          </cell>
        </row>
        <row r="111">
          <cell r="L111" t="e">
            <v>#N/A</v>
          </cell>
        </row>
        <row r="112">
          <cell r="L112" t="e">
            <v>#N/A</v>
          </cell>
        </row>
        <row r="113">
          <cell r="L113" t="e">
            <v>#N/A</v>
          </cell>
        </row>
        <row r="114">
          <cell r="L114" t="e">
            <v>#N/A</v>
          </cell>
        </row>
        <row r="115">
          <cell r="L115" t="e">
            <v>#N/A</v>
          </cell>
        </row>
        <row r="116">
          <cell r="L116" t="e">
            <v>#N/A</v>
          </cell>
        </row>
        <row r="117">
          <cell r="L117" t="e">
            <v>#N/A</v>
          </cell>
        </row>
        <row r="118">
          <cell r="L118" t="e">
            <v>#N/A</v>
          </cell>
        </row>
        <row r="119">
          <cell r="L119" t="e">
            <v>#N/A</v>
          </cell>
        </row>
        <row r="120">
          <cell r="L120" t="e">
            <v>#N/A</v>
          </cell>
        </row>
        <row r="121">
          <cell r="L121" t="e">
            <v>#N/A</v>
          </cell>
        </row>
        <row r="122">
          <cell r="L122" t="e">
            <v>#N/A</v>
          </cell>
        </row>
        <row r="123">
          <cell r="L123" t="e">
            <v>#N/A</v>
          </cell>
        </row>
        <row r="124">
          <cell r="L124" t="e">
            <v>#N/A</v>
          </cell>
        </row>
        <row r="125">
          <cell r="L125" t="e">
            <v>#N/A</v>
          </cell>
        </row>
        <row r="126">
          <cell r="L126" t="e">
            <v>#N/A</v>
          </cell>
        </row>
        <row r="127">
          <cell r="L127" t="e">
            <v>#N/A</v>
          </cell>
        </row>
        <row r="128">
          <cell r="L128" t="e">
            <v>#N/A</v>
          </cell>
        </row>
        <row r="129">
          <cell r="L129" t="e">
            <v>#N/A</v>
          </cell>
        </row>
        <row r="130">
          <cell r="L130" t="e">
            <v>#N/A</v>
          </cell>
        </row>
        <row r="131">
          <cell r="L131" t="e">
            <v>#N/A</v>
          </cell>
        </row>
        <row r="132">
          <cell r="L132" t="e">
            <v>#N/A</v>
          </cell>
        </row>
        <row r="133">
          <cell r="L133" t="e">
            <v>#N/A</v>
          </cell>
        </row>
        <row r="134">
          <cell r="L134" t="e">
            <v>#N/A</v>
          </cell>
        </row>
        <row r="135">
          <cell r="L135" t="e">
            <v>#N/A</v>
          </cell>
        </row>
        <row r="136">
          <cell r="L136" t="e">
            <v>#N/A</v>
          </cell>
        </row>
        <row r="137">
          <cell r="L137" t="e">
            <v>#N/A</v>
          </cell>
        </row>
        <row r="138">
          <cell r="L138" t="e">
            <v>#N/A</v>
          </cell>
        </row>
        <row r="139">
          <cell r="L139" t="e">
            <v>#N/A</v>
          </cell>
        </row>
        <row r="140">
          <cell r="L140" t="e">
            <v>#N/A</v>
          </cell>
        </row>
        <row r="141">
          <cell r="L141" t="e">
            <v>#N/A</v>
          </cell>
        </row>
        <row r="142">
          <cell r="L142" t="e">
            <v>#N/A</v>
          </cell>
        </row>
        <row r="143">
          <cell r="L143" t="e">
            <v>#N/A</v>
          </cell>
        </row>
        <row r="144">
          <cell r="L144" t="e">
            <v>#N/A</v>
          </cell>
        </row>
        <row r="145">
          <cell r="L145" t="e">
            <v>#N/A</v>
          </cell>
        </row>
        <row r="146">
          <cell r="L146" t="e">
            <v>#N/A</v>
          </cell>
        </row>
        <row r="147">
          <cell r="L147" t="e">
            <v>#N/A</v>
          </cell>
        </row>
        <row r="148">
          <cell r="L148" t="e">
            <v>#N/A</v>
          </cell>
        </row>
        <row r="149">
          <cell r="L149" t="e">
            <v>#N/A</v>
          </cell>
        </row>
        <row r="150">
          <cell r="L150" t="e">
            <v>#N/A</v>
          </cell>
        </row>
        <row r="151">
          <cell r="L151" t="e">
            <v>#N/A</v>
          </cell>
        </row>
        <row r="152">
          <cell r="L152" t="e">
            <v>#N/A</v>
          </cell>
        </row>
        <row r="153">
          <cell r="L153" t="e">
            <v>#N/A</v>
          </cell>
        </row>
        <row r="154">
          <cell r="L154" t="e">
            <v>#N/A</v>
          </cell>
        </row>
        <row r="155">
          <cell r="L155" t="e">
            <v>#N/A</v>
          </cell>
        </row>
        <row r="156">
          <cell r="L156" t="e">
            <v>#N/A</v>
          </cell>
        </row>
        <row r="157">
          <cell r="L157" t="e">
            <v>#N/A</v>
          </cell>
        </row>
        <row r="158">
          <cell r="L158" t="e">
            <v>#N/A</v>
          </cell>
        </row>
        <row r="159">
          <cell r="L159" t="e">
            <v>#N/A</v>
          </cell>
        </row>
        <row r="160">
          <cell r="L160" t="e">
            <v>#N/A</v>
          </cell>
        </row>
        <row r="161">
          <cell r="L161" t="e">
            <v>#N/A</v>
          </cell>
        </row>
        <row r="162">
          <cell r="L162" t="e">
            <v>#N/A</v>
          </cell>
        </row>
        <row r="163">
          <cell r="L163" t="e">
            <v>#N/A</v>
          </cell>
        </row>
        <row r="164">
          <cell r="L164" t="e">
            <v>#N/A</v>
          </cell>
        </row>
        <row r="165">
          <cell r="L165" t="e">
            <v>#N/A</v>
          </cell>
        </row>
        <row r="166">
          <cell r="L166" t="e">
            <v>#N/A</v>
          </cell>
        </row>
        <row r="167">
          <cell r="L167" t="e">
            <v>#N/A</v>
          </cell>
        </row>
        <row r="168">
          <cell r="L168" t="e">
            <v>#N/A</v>
          </cell>
        </row>
        <row r="169">
          <cell r="L169" t="e">
            <v>#N/A</v>
          </cell>
        </row>
        <row r="170">
          <cell r="L170" t="e">
            <v>#N/A</v>
          </cell>
        </row>
        <row r="171">
          <cell r="L171" t="e">
            <v>#N/A</v>
          </cell>
        </row>
        <row r="172">
          <cell r="L172" t="e">
            <v>#N/A</v>
          </cell>
        </row>
        <row r="173">
          <cell r="L173" t="e">
            <v>#N/A</v>
          </cell>
        </row>
        <row r="174">
          <cell r="L174" t="e">
            <v>#N/A</v>
          </cell>
        </row>
        <row r="175">
          <cell r="L175" t="e">
            <v>#N/A</v>
          </cell>
        </row>
        <row r="176">
          <cell r="L176" t="e">
            <v>#N/A</v>
          </cell>
        </row>
        <row r="177">
          <cell r="L177" t="e">
            <v>#N/A</v>
          </cell>
        </row>
        <row r="178">
          <cell r="L178" t="e">
            <v>#N/A</v>
          </cell>
        </row>
        <row r="179">
          <cell r="L179" t="e">
            <v>#N/A</v>
          </cell>
        </row>
        <row r="180">
          <cell r="L180" t="e">
            <v>#N/A</v>
          </cell>
        </row>
        <row r="181">
          <cell r="L181" t="e">
            <v>#N/A</v>
          </cell>
        </row>
        <row r="182">
          <cell r="L182" t="e">
            <v>#N/A</v>
          </cell>
        </row>
        <row r="183">
          <cell r="L183" t="e">
            <v>#N/A</v>
          </cell>
        </row>
        <row r="184">
          <cell r="L184" t="e">
            <v>#N/A</v>
          </cell>
        </row>
        <row r="185">
          <cell r="L185" t="e">
            <v>#N/A</v>
          </cell>
        </row>
        <row r="186">
          <cell r="L186" t="e">
            <v>#N/A</v>
          </cell>
        </row>
        <row r="187">
          <cell r="L187" t="e">
            <v>#N/A</v>
          </cell>
        </row>
        <row r="188">
          <cell r="L188" t="e">
            <v>#N/A</v>
          </cell>
        </row>
        <row r="189">
          <cell r="L189" t="e">
            <v>#N/A</v>
          </cell>
        </row>
        <row r="190">
          <cell r="L190" t="e">
            <v>#N/A</v>
          </cell>
        </row>
        <row r="191">
          <cell r="L191" t="e">
            <v>#N/A</v>
          </cell>
        </row>
        <row r="192">
          <cell r="L192" t="e">
            <v>#N/A</v>
          </cell>
        </row>
        <row r="193">
          <cell r="L193" t="e">
            <v>#N/A</v>
          </cell>
        </row>
        <row r="194">
          <cell r="L194" t="e">
            <v>#N/A</v>
          </cell>
        </row>
        <row r="195">
          <cell r="L195" t="e">
            <v>#N/A</v>
          </cell>
        </row>
        <row r="196">
          <cell r="L196" t="e">
            <v>#N/A</v>
          </cell>
        </row>
        <row r="197">
          <cell r="L197" t="e">
            <v>#N/A</v>
          </cell>
        </row>
        <row r="198">
          <cell r="L198" t="e">
            <v>#N/A</v>
          </cell>
        </row>
        <row r="199">
          <cell r="L199" t="e">
            <v>#N/A</v>
          </cell>
        </row>
        <row r="200">
          <cell r="L200" t="e">
            <v>#N/A</v>
          </cell>
        </row>
        <row r="201">
          <cell r="L201" t="e">
            <v>#N/A</v>
          </cell>
        </row>
        <row r="202">
          <cell r="L202" t="e">
            <v>#N/A</v>
          </cell>
        </row>
        <row r="203">
          <cell r="L203" t="e">
            <v>#N/A</v>
          </cell>
        </row>
        <row r="204">
          <cell r="L204" t="e">
            <v>#N/A</v>
          </cell>
        </row>
        <row r="205">
          <cell r="L205" t="e">
            <v>#N/A</v>
          </cell>
        </row>
        <row r="206">
          <cell r="L206" t="e">
            <v>#N/A</v>
          </cell>
        </row>
        <row r="207">
          <cell r="L207" t="e">
            <v>#N/A</v>
          </cell>
        </row>
        <row r="208">
          <cell r="L208" t="e">
            <v>#N/A</v>
          </cell>
        </row>
        <row r="209">
          <cell r="L209" t="e">
            <v>#N/A</v>
          </cell>
        </row>
        <row r="210">
          <cell r="L210" t="e">
            <v>#N/A</v>
          </cell>
        </row>
        <row r="211">
          <cell r="L211" t="e">
            <v>#N/A</v>
          </cell>
        </row>
        <row r="212">
          <cell r="L212" t="e">
            <v>#N/A</v>
          </cell>
        </row>
        <row r="213">
          <cell r="L213" t="e">
            <v>#N/A</v>
          </cell>
        </row>
        <row r="214">
          <cell r="L214" t="e">
            <v>#N/A</v>
          </cell>
        </row>
        <row r="215">
          <cell r="L215" t="e">
            <v>#N/A</v>
          </cell>
        </row>
        <row r="216">
          <cell r="L216" t="e">
            <v>#N/A</v>
          </cell>
        </row>
        <row r="217">
          <cell r="L217" t="e">
            <v>#N/A</v>
          </cell>
        </row>
        <row r="218">
          <cell r="L218" t="e">
            <v>#N/A</v>
          </cell>
        </row>
        <row r="219">
          <cell r="L219" t="e">
            <v>#N/A</v>
          </cell>
        </row>
        <row r="220">
          <cell r="L220" t="e">
            <v>#N/A</v>
          </cell>
        </row>
        <row r="221">
          <cell r="L221" t="e">
            <v>#N/A</v>
          </cell>
        </row>
        <row r="222">
          <cell r="L222" t="e">
            <v>#N/A</v>
          </cell>
        </row>
        <row r="223">
          <cell r="L223" t="e">
            <v>#N/A</v>
          </cell>
        </row>
        <row r="224">
          <cell r="L224" t="e">
            <v>#N/A</v>
          </cell>
        </row>
        <row r="225">
          <cell r="L225" t="e">
            <v>#N/A</v>
          </cell>
        </row>
        <row r="226">
          <cell r="L226" t="e">
            <v>#N/A</v>
          </cell>
        </row>
        <row r="227">
          <cell r="L227" t="e">
            <v>#N/A</v>
          </cell>
        </row>
        <row r="228">
          <cell r="L228" t="e">
            <v>#N/A</v>
          </cell>
        </row>
        <row r="229">
          <cell r="L229" t="e">
            <v>#N/A</v>
          </cell>
        </row>
        <row r="230">
          <cell r="L230" t="e">
            <v>#N/A</v>
          </cell>
        </row>
        <row r="231">
          <cell r="L231" t="e">
            <v>#N/A</v>
          </cell>
        </row>
        <row r="232">
          <cell r="L232" t="e">
            <v>#N/A</v>
          </cell>
        </row>
        <row r="233">
          <cell r="L233" t="e">
            <v>#N/A</v>
          </cell>
        </row>
        <row r="234">
          <cell r="L234" t="e">
            <v>#N/A</v>
          </cell>
        </row>
        <row r="235">
          <cell r="L235" t="e">
            <v>#N/A</v>
          </cell>
        </row>
        <row r="236">
          <cell r="L236" t="e">
            <v>#N/A</v>
          </cell>
        </row>
        <row r="237">
          <cell r="L237" t="e">
            <v>#N/A</v>
          </cell>
        </row>
        <row r="238">
          <cell r="L238" t="e">
            <v>#N/A</v>
          </cell>
        </row>
        <row r="239">
          <cell r="L239" t="e">
            <v>#N/A</v>
          </cell>
        </row>
        <row r="240">
          <cell r="L240" t="e">
            <v>#N/A</v>
          </cell>
        </row>
        <row r="241">
          <cell r="L241" t="e">
            <v>#N/A</v>
          </cell>
        </row>
        <row r="242">
          <cell r="L242" t="e">
            <v>#N/A</v>
          </cell>
        </row>
        <row r="243">
          <cell r="L243" t="e">
            <v>#N/A</v>
          </cell>
        </row>
        <row r="244">
          <cell r="L244" t="e">
            <v>#N/A</v>
          </cell>
        </row>
        <row r="245">
          <cell r="L245" t="e">
            <v>#N/A</v>
          </cell>
        </row>
        <row r="246">
          <cell r="L246" t="e">
            <v>#N/A</v>
          </cell>
        </row>
        <row r="247">
          <cell r="L247" t="e">
            <v>#N/A</v>
          </cell>
        </row>
        <row r="248">
          <cell r="L248" t="e">
            <v>#N/A</v>
          </cell>
        </row>
        <row r="249">
          <cell r="L249" t="e">
            <v>#N/A</v>
          </cell>
        </row>
        <row r="250">
          <cell r="L250" t="e">
            <v>#N/A</v>
          </cell>
        </row>
        <row r="251">
          <cell r="L251" t="e">
            <v>#N/A</v>
          </cell>
        </row>
        <row r="252">
          <cell r="L252" t="e">
            <v>#N/A</v>
          </cell>
        </row>
        <row r="253">
          <cell r="L253" t="e">
            <v>#N/A</v>
          </cell>
        </row>
        <row r="254">
          <cell r="L254" t="e">
            <v>#N/A</v>
          </cell>
        </row>
        <row r="255">
          <cell r="L255" t="e">
            <v>#N/A</v>
          </cell>
        </row>
        <row r="256">
          <cell r="L256" t="e">
            <v>#N/A</v>
          </cell>
        </row>
        <row r="257">
          <cell r="L257" t="e">
            <v>#N/A</v>
          </cell>
        </row>
        <row r="258">
          <cell r="L258" t="e">
            <v>#N/A</v>
          </cell>
        </row>
        <row r="259">
          <cell r="L259" t="e">
            <v>#N/A</v>
          </cell>
        </row>
        <row r="260">
          <cell r="L260" t="e">
            <v>#N/A</v>
          </cell>
        </row>
        <row r="261">
          <cell r="L261" t="e">
            <v>#N/A</v>
          </cell>
        </row>
        <row r="262">
          <cell r="L262" t="e">
            <v>#N/A</v>
          </cell>
        </row>
        <row r="263">
          <cell r="L263" t="e">
            <v>#N/A</v>
          </cell>
        </row>
        <row r="264">
          <cell r="L264" t="e">
            <v>#N/A</v>
          </cell>
        </row>
        <row r="265">
          <cell r="L265" t="e">
            <v>#N/A</v>
          </cell>
        </row>
        <row r="266">
          <cell r="L266" t="e">
            <v>#N/A</v>
          </cell>
        </row>
        <row r="267">
          <cell r="L267" t="e">
            <v>#N/A</v>
          </cell>
        </row>
        <row r="268">
          <cell r="L268" t="e">
            <v>#N/A</v>
          </cell>
        </row>
        <row r="269">
          <cell r="L269" t="e">
            <v>#N/A</v>
          </cell>
        </row>
        <row r="270">
          <cell r="L270" t="e">
            <v>#N/A</v>
          </cell>
        </row>
        <row r="271">
          <cell r="L271" t="e">
            <v>#N/A</v>
          </cell>
        </row>
        <row r="272">
          <cell r="L272" t="e">
            <v>#N/A</v>
          </cell>
        </row>
        <row r="273">
          <cell r="L273" t="e">
            <v>#N/A</v>
          </cell>
        </row>
        <row r="274">
          <cell r="L274" t="e">
            <v>#N/A</v>
          </cell>
        </row>
        <row r="275">
          <cell r="L275" t="e">
            <v>#N/A</v>
          </cell>
        </row>
        <row r="276">
          <cell r="L276" t="e">
            <v>#N/A</v>
          </cell>
        </row>
        <row r="277">
          <cell r="L277" t="e">
            <v>#N/A</v>
          </cell>
        </row>
        <row r="278">
          <cell r="L278" t="e">
            <v>#N/A</v>
          </cell>
        </row>
        <row r="279">
          <cell r="L279" t="e">
            <v>#N/A</v>
          </cell>
        </row>
        <row r="280">
          <cell r="L280" t="e">
            <v>#N/A</v>
          </cell>
        </row>
        <row r="281">
          <cell r="L281" t="e">
            <v>#N/A</v>
          </cell>
        </row>
        <row r="282">
          <cell r="L282" t="e">
            <v>#N/A</v>
          </cell>
        </row>
        <row r="283">
          <cell r="L283" t="e">
            <v>#N/A</v>
          </cell>
        </row>
        <row r="284">
          <cell r="L284" t="e">
            <v>#N/A</v>
          </cell>
        </row>
        <row r="285">
          <cell r="L285" t="e">
            <v>#N/A</v>
          </cell>
        </row>
        <row r="286">
          <cell r="L286" t="e">
            <v>#N/A</v>
          </cell>
        </row>
        <row r="287">
          <cell r="L287" t="e">
            <v>#N/A</v>
          </cell>
        </row>
        <row r="288">
          <cell r="L288" t="e">
            <v>#N/A</v>
          </cell>
        </row>
        <row r="289">
          <cell r="L289" t="e">
            <v>#N/A</v>
          </cell>
        </row>
        <row r="290">
          <cell r="L290" t="e">
            <v>#N/A</v>
          </cell>
        </row>
        <row r="291">
          <cell r="L291" t="e">
            <v>#N/A</v>
          </cell>
        </row>
        <row r="292">
          <cell r="L292" t="e">
            <v>#N/A</v>
          </cell>
        </row>
        <row r="293">
          <cell r="L293" t="e">
            <v>#N/A</v>
          </cell>
        </row>
        <row r="294">
          <cell r="L294" t="e">
            <v>#N/A</v>
          </cell>
        </row>
        <row r="295">
          <cell r="L295" t="e">
            <v>#N/A</v>
          </cell>
        </row>
        <row r="296">
          <cell r="L296" t="e">
            <v>#N/A</v>
          </cell>
        </row>
        <row r="297">
          <cell r="L297" t="e">
            <v>#N/A</v>
          </cell>
        </row>
        <row r="298">
          <cell r="L298" t="e">
            <v>#N/A</v>
          </cell>
        </row>
        <row r="299">
          <cell r="L299" t="e">
            <v>#N/A</v>
          </cell>
        </row>
        <row r="300">
          <cell r="L300" t="e">
            <v>#N/A</v>
          </cell>
        </row>
        <row r="301">
          <cell r="L301" t="e">
            <v>#N/A</v>
          </cell>
        </row>
        <row r="302">
          <cell r="L302" t="e">
            <v>#N/A</v>
          </cell>
        </row>
        <row r="303">
          <cell r="L303" t="e">
            <v>#N/A</v>
          </cell>
        </row>
        <row r="304">
          <cell r="L304" t="e">
            <v>#N/A</v>
          </cell>
        </row>
        <row r="305">
          <cell r="L305" t="e">
            <v>#N/A</v>
          </cell>
        </row>
        <row r="306">
          <cell r="L306" t="e">
            <v>#N/A</v>
          </cell>
        </row>
        <row r="307">
          <cell r="L307" t="e">
            <v>#N/A</v>
          </cell>
        </row>
        <row r="308">
          <cell r="L308" t="e">
            <v>#N/A</v>
          </cell>
        </row>
        <row r="309">
          <cell r="L309" t="e">
            <v>#N/A</v>
          </cell>
        </row>
        <row r="310">
          <cell r="L310" t="e">
            <v>#N/A</v>
          </cell>
        </row>
        <row r="311">
          <cell r="L311" t="e">
            <v>#N/A</v>
          </cell>
        </row>
        <row r="312">
          <cell r="L312" t="e">
            <v>#N/A</v>
          </cell>
        </row>
        <row r="313">
          <cell r="L313" t="e">
            <v>#N/A</v>
          </cell>
        </row>
        <row r="314">
          <cell r="L314" t="e">
            <v>#N/A</v>
          </cell>
        </row>
        <row r="315">
          <cell r="L315" t="e">
            <v>#N/A</v>
          </cell>
        </row>
        <row r="316">
          <cell r="L316" t="e">
            <v>#N/A</v>
          </cell>
        </row>
        <row r="317">
          <cell r="L317" t="e">
            <v>#N/A</v>
          </cell>
        </row>
        <row r="318">
          <cell r="L318" t="e">
            <v>#N/A</v>
          </cell>
        </row>
        <row r="319">
          <cell r="L319" t="e">
            <v>#N/A</v>
          </cell>
        </row>
        <row r="320">
          <cell r="L320" t="e">
            <v>#N/A</v>
          </cell>
        </row>
        <row r="321">
          <cell r="L321" t="e">
            <v>#N/A</v>
          </cell>
        </row>
        <row r="322">
          <cell r="L322" t="e">
            <v>#N/A</v>
          </cell>
        </row>
        <row r="323">
          <cell r="L323" t="e">
            <v>#N/A</v>
          </cell>
        </row>
        <row r="324">
          <cell r="L324" t="e">
            <v>#N/A</v>
          </cell>
        </row>
        <row r="325">
          <cell r="L325" t="e">
            <v>#N/A</v>
          </cell>
        </row>
        <row r="326">
          <cell r="L326" t="e">
            <v>#N/A</v>
          </cell>
        </row>
        <row r="327">
          <cell r="L327" t="e">
            <v>#N/A</v>
          </cell>
        </row>
        <row r="328">
          <cell r="L328" t="e">
            <v>#N/A</v>
          </cell>
        </row>
        <row r="329">
          <cell r="L329" t="e">
            <v>#N/A</v>
          </cell>
        </row>
        <row r="330">
          <cell r="L330" t="e">
            <v>#N/A</v>
          </cell>
        </row>
        <row r="331">
          <cell r="L331" t="e">
            <v>#N/A</v>
          </cell>
        </row>
        <row r="332">
          <cell r="L332" t="e">
            <v>#N/A</v>
          </cell>
        </row>
        <row r="333">
          <cell r="L333" t="e">
            <v>#N/A</v>
          </cell>
        </row>
        <row r="334">
          <cell r="L334" t="e">
            <v>#N/A</v>
          </cell>
        </row>
        <row r="335">
          <cell r="L335" t="e">
            <v>#N/A</v>
          </cell>
        </row>
        <row r="336">
          <cell r="L336" t="e">
            <v>#N/A</v>
          </cell>
        </row>
        <row r="337">
          <cell r="L337" t="e">
            <v>#N/A</v>
          </cell>
        </row>
        <row r="338">
          <cell r="L338" t="e">
            <v>#N/A</v>
          </cell>
        </row>
        <row r="339">
          <cell r="L339" t="e">
            <v>#N/A</v>
          </cell>
        </row>
        <row r="340">
          <cell r="L340" t="e">
            <v>#N/A</v>
          </cell>
        </row>
        <row r="341">
          <cell r="L341" t="e">
            <v>#N/A</v>
          </cell>
        </row>
        <row r="342">
          <cell r="L342" t="e">
            <v>#N/A</v>
          </cell>
        </row>
        <row r="343">
          <cell r="L343" t="e">
            <v>#N/A</v>
          </cell>
        </row>
        <row r="344">
          <cell r="L344" t="e">
            <v>#N/A</v>
          </cell>
        </row>
        <row r="345">
          <cell r="L345" t="e">
            <v>#N/A</v>
          </cell>
        </row>
        <row r="346">
          <cell r="L346" t="e">
            <v>#N/A</v>
          </cell>
        </row>
        <row r="347">
          <cell r="L347" t="e">
            <v>#N/A</v>
          </cell>
        </row>
        <row r="348">
          <cell r="L348" t="e">
            <v>#N/A</v>
          </cell>
        </row>
        <row r="349">
          <cell r="L349" t="e">
            <v>#N/A</v>
          </cell>
        </row>
        <row r="350">
          <cell r="L350" t="e">
            <v>#N/A</v>
          </cell>
        </row>
        <row r="351">
          <cell r="L351" t="e">
            <v>#N/A</v>
          </cell>
        </row>
        <row r="352">
          <cell r="L352" t="e">
            <v>#N/A</v>
          </cell>
        </row>
        <row r="353">
          <cell r="L353" t="e">
            <v>#N/A</v>
          </cell>
        </row>
        <row r="354">
          <cell r="L354" t="e">
            <v>#N/A</v>
          </cell>
        </row>
        <row r="355">
          <cell r="L355" t="e">
            <v>#N/A</v>
          </cell>
        </row>
        <row r="356">
          <cell r="L356" t="e">
            <v>#N/A</v>
          </cell>
        </row>
        <row r="357">
          <cell r="L357" t="e">
            <v>#N/A</v>
          </cell>
        </row>
        <row r="358">
          <cell r="L358" t="e">
            <v>#N/A</v>
          </cell>
        </row>
        <row r="359">
          <cell r="L359" t="e">
            <v>#N/A</v>
          </cell>
        </row>
        <row r="360">
          <cell r="L360" t="e">
            <v>#N/A</v>
          </cell>
        </row>
        <row r="361">
          <cell r="L361" t="e">
            <v>#N/A</v>
          </cell>
        </row>
        <row r="362">
          <cell r="L362" t="e">
            <v>#N/A</v>
          </cell>
        </row>
        <row r="363">
          <cell r="L363" t="e">
            <v>#N/A</v>
          </cell>
        </row>
        <row r="364">
          <cell r="L364" t="e">
            <v>#N/A</v>
          </cell>
        </row>
        <row r="365">
          <cell r="L365" t="e">
            <v>#N/A</v>
          </cell>
        </row>
        <row r="366">
          <cell r="L366" t="e">
            <v>#N/A</v>
          </cell>
        </row>
        <row r="367">
          <cell r="L367" t="e">
            <v>#N/A</v>
          </cell>
        </row>
        <row r="368">
          <cell r="L368" t="e">
            <v>#N/A</v>
          </cell>
        </row>
        <row r="369">
          <cell r="L369" t="e">
            <v>#N/A</v>
          </cell>
        </row>
        <row r="370">
          <cell r="L370" t="e">
            <v>#N/A</v>
          </cell>
        </row>
        <row r="371">
          <cell r="L371" t="e">
            <v>#N/A</v>
          </cell>
        </row>
        <row r="372">
          <cell r="L372" t="e">
            <v>#N/A</v>
          </cell>
        </row>
        <row r="373">
          <cell r="L373" t="e">
            <v>#N/A</v>
          </cell>
        </row>
        <row r="374">
          <cell r="L374" t="e">
            <v>#N/A</v>
          </cell>
        </row>
        <row r="375">
          <cell r="L375" t="e">
            <v>#N/A</v>
          </cell>
        </row>
        <row r="376">
          <cell r="L376" t="e">
            <v>#N/A</v>
          </cell>
        </row>
        <row r="377">
          <cell r="L377" t="e">
            <v>#N/A</v>
          </cell>
        </row>
        <row r="378">
          <cell r="L378" t="e">
            <v>#N/A</v>
          </cell>
        </row>
        <row r="379">
          <cell r="L379" t="e">
            <v>#N/A</v>
          </cell>
        </row>
        <row r="380">
          <cell r="L380" t="e">
            <v>#N/A</v>
          </cell>
        </row>
        <row r="381">
          <cell r="L381" t="e">
            <v>#N/A</v>
          </cell>
        </row>
        <row r="382">
          <cell r="L382" t="e">
            <v>#N/A</v>
          </cell>
        </row>
        <row r="383">
          <cell r="L383" t="e">
            <v>#N/A</v>
          </cell>
        </row>
        <row r="384">
          <cell r="L384" t="e">
            <v>#N/A</v>
          </cell>
        </row>
        <row r="385">
          <cell r="L385" t="e">
            <v>#N/A</v>
          </cell>
        </row>
        <row r="386">
          <cell r="L386" t="e">
            <v>#N/A</v>
          </cell>
        </row>
        <row r="387">
          <cell r="L387" t="e">
            <v>#N/A</v>
          </cell>
        </row>
        <row r="388">
          <cell r="L388" t="e">
            <v>#N/A</v>
          </cell>
        </row>
        <row r="389">
          <cell r="L389" t="e">
            <v>#N/A</v>
          </cell>
        </row>
        <row r="390">
          <cell r="L390" t="e">
            <v>#N/A</v>
          </cell>
        </row>
        <row r="391">
          <cell r="L391" t="e">
            <v>#N/A</v>
          </cell>
        </row>
        <row r="392">
          <cell r="L392" t="e">
            <v>#N/A</v>
          </cell>
        </row>
        <row r="393">
          <cell r="L393" t="e">
            <v>#N/A</v>
          </cell>
        </row>
        <row r="394">
          <cell r="L394" t="e">
            <v>#N/A</v>
          </cell>
        </row>
        <row r="395">
          <cell r="L395" t="e">
            <v>#N/A</v>
          </cell>
        </row>
        <row r="396">
          <cell r="L396" t="e">
            <v>#N/A</v>
          </cell>
        </row>
        <row r="397">
          <cell r="L397" t="e">
            <v>#N/A</v>
          </cell>
        </row>
        <row r="398">
          <cell r="L398" t="e">
            <v>#N/A</v>
          </cell>
        </row>
        <row r="399">
          <cell r="L399" t="e">
            <v>#N/A</v>
          </cell>
        </row>
        <row r="400">
          <cell r="L400" t="e">
            <v>#N/A</v>
          </cell>
        </row>
        <row r="401">
          <cell r="L401" t="e">
            <v>#N/A</v>
          </cell>
        </row>
        <row r="402">
          <cell r="L402" t="e">
            <v>#N/A</v>
          </cell>
        </row>
        <row r="403">
          <cell r="L403" t="e">
            <v>#N/A</v>
          </cell>
        </row>
        <row r="404">
          <cell r="L404" t="e">
            <v>#N/A</v>
          </cell>
        </row>
        <row r="405">
          <cell r="L405" t="e">
            <v>#N/A</v>
          </cell>
        </row>
        <row r="406">
          <cell r="L406" t="e">
            <v>#N/A</v>
          </cell>
        </row>
        <row r="407">
          <cell r="L407" t="e">
            <v>#N/A</v>
          </cell>
        </row>
        <row r="408">
          <cell r="L408" t="e">
            <v>#N/A</v>
          </cell>
        </row>
        <row r="409">
          <cell r="L409" t="e">
            <v>#N/A</v>
          </cell>
        </row>
        <row r="410">
          <cell r="L410" t="e">
            <v>#N/A</v>
          </cell>
        </row>
        <row r="411">
          <cell r="L411" t="e">
            <v>#N/A</v>
          </cell>
        </row>
        <row r="412">
          <cell r="L412" t="e">
            <v>#N/A</v>
          </cell>
        </row>
        <row r="413">
          <cell r="L413" t="e">
            <v>#N/A</v>
          </cell>
        </row>
        <row r="414">
          <cell r="L414" t="e">
            <v>#N/A</v>
          </cell>
        </row>
        <row r="415">
          <cell r="L415" t="e">
            <v>#N/A</v>
          </cell>
        </row>
        <row r="416">
          <cell r="L416" t="e">
            <v>#N/A</v>
          </cell>
        </row>
        <row r="417">
          <cell r="L417" t="e">
            <v>#N/A</v>
          </cell>
        </row>
        <row r="418">
          <cell r="L418" t="e">
            <v>#N/A</v>
          </cell>
        </row>
        <row r="419">
          <cell r="L419" t="e">
            <v>#N/A</v>
          </cell>
        </row>
        <row r="420">
          <cell r="L420" t="e">
            <v>#N/A</v>
          </cell>
        </row>
        <row r="421">
          <cell r="L421" t="e">
            <v>#N/A</v>
          </cell>
        </row>
        <row r="422">
          <cell r="L422" t="e">
            <v>#N/A</v>
          </cell>
        </row>
        <row r="423">
          <cell r="L423" t="e">
            <v>#N/A</v>
          </cell>
        </row>
        <row r="424">
          <cell r="L424" t="e">
            <v>#N/A</v>
          </cell>
        </row>
        <row r="425">
          <cell r="L425" t="e">
            <v>#N/A</v>
          </cell>
        </row>
        <row r="426">
          <cell r="L426" t="e">
            <v>#N/A</v>
          </cell>
        </row>
        <row r="427">
          <cell r="L427" t="e">
            <v>#N/A</v>
          </cell>
        </row>
        <row r="428">
          <cell r="L428" t="e">
            <v>#N/A</v>
          </cell>
        </row>
        <row r="429">
          <cell r="L429" t="e">
            <v>#N/A</v>
          </cell>
        </row>
        <row r="430">
          <cell r="L430" t="e">
            <v>#N/A</v>
          </cell>
        </row>
        <row r="431">
          <cell r="L431" t="e">
            <v>#N/A</v>
          </cell>
        </row>
        <row r="432">
          <cell r="L432" t="e">
            <v>#N/A</v>
          </cell>
        </row>
        <row r="433">
          <cell r="L433" t="e">
            <v>#N/A</v>
          </cell>
        </row>
        <row r="434">
          <cell r="L434" t="e">
            <v>#N/A</v>
          </cell>
        </row>
        <row r="435">
          <cell r="L435" t="e">
            <v>#N/A</v>
          </cell>
        </row>
        <row r="436">
          <cell r="L436" t="e">
            <v>#N/A</v>
          </cell>
        </row>
        <row r="437">
          <cell r="L437" t="e">
            <v>#N/A</v>
          </cell>
        </row>
        <row r="438">
          <cell r="L438" t="e">
            <v>#N/A</v>
          </cell>
        </row>
        <row r="439">
          <cell r="L439" t="e">
            <v>#N/A</v>
          </cell>
        </row>
        <row r="440">
          <cell r="L440" t="e">
            <v>#N/A</v>
          </cell>
        </row>
        <row r="441">
          <cell r="L441" t="e">
            <v>#N/A</v>
          </cell>
        </row>
        <row r="442">
          <cell r="L442" t="e">
            <v>#N/A</v>
          </cell>
        </row>
        <row r="443">
          <cell r="L443" t="e">
            <v>#N/A</v>
          </cell>
        </row>
        <row r="444">
          <cell r="L444" t="e">
            <v>#N/A</v>
          </cell>
        </row>
        <row r="445">
          <cell r="L445" t="e">
            <v>#N/A</v>
          </cell>
        </row>
        <row r="446">
          <cell r="L446" t="e">
            <v>#N/A</v>
          </cell>
        </row>
        <row r="447">
          <cell r="L447" t="e">
            <v>#N/A</v>
          </cell>
        </row>
        <row r="448">
          <cell r="L448" t="e">
            <v>#N/A</v>
          </cell>
        </row>
        <row r="449">
          <cell r="L449" t="e">
            <v>#N/A</v>
          </cell>
        </row>
        <row r="450">
          <cell r="L450" t="e">
            <v>#N/A</v>
          </cell>
        </row>
        <row r="451">
          <cell r="L451" t="e">
            <v>#N/A</v>
          </cell>
        </row>
        <row r="452">
          <cell r="L452" t="e">
            <v>#N/A</v>
          </cell>
        </row>
        <row r="453">
          <cell r="L453" t="e">
            <v>#N/A</v>
          </cell>
        </row>
        <row r="454">
          <cell r="L454" t="e">
            <v>#N/A</v>
          </cell>
        </row>
        <row r="455">
          <cell r="L455" t="e">
            <v>#N/A</v>
          </cell>
        </row>
        <row r="456">
          <cell r="L456" t="e">
            <v>#N/A</v>
          </cell>
        </row>
        <row r="457">
          <cell r="L457" t="e">
            <v>#N/A</v>
          </cell>
        </row>
        <row r="458">
          <cell r="L458" t="e">
            <v>#N/A</v>
          </cell>
        </row>
        <row r="459">
          <cell r="L459" t="e">
            <v>#N/A</v>
          </cell>
        </row>
        <row r="460">
          <cell r="L460" t="e">
            <v>#N/A</v>
          </cell>
        </row>
        <row r="461">
          <cell r="L461" t="e">
            <v>#N/A</v>
          </cell>
        </row>
        <row r="462">
          <cell r="L462" t="e">
            <v>#N/A</v>
          </cell>
        </row>
        <row r="463">
          <cell r="L463" t="e">
            <v>#N/A</v>
          </cell>
        </row>
        <row r="464">
          <cell r="L464" t="e">
            <v>#N/A</v>
          </cell>
        </row>
        <row r="465">
          <cell r="L465" t="e">
            <v>#N/A</v>
          </cell>
        </row>
        <row r="466">
          <cell r="L466" t="e">
            <v>#N/A</v>
          </cell>
        </row>
        <row r="467">
          <cell r="L467" t="e">
            <v>#N/A</v>
          </cell>
        </row>
        <row r="468">
          <cell r="L468" t="e">
            <v>#N/A</v>
          </cell>
        </row>
        <row r="469">
          <cell r="L469" t="e">
            <v>#N/A</v>
          </cell>
        </row>
        <row r="470">
          <cell r="L470" t="e">
            <v>#N/A</v>
          </cell>
        </row>
        <row r="471">
          <cell r="L471" t="e">
            <v>#N/A</v>
          </cell>
        </row>
        <row r="472">
          <cell r="L472" t="e">
            <v>#N/A</v>
          </cell>
        </row>
        <row r="473">
          <cell r="L473" t="e">
            <v>#N/A</v>
          </cell>
        </row>
        <row r="474">
          <cell r="L474" t="e">
            <v>#N/A</v>
          </cell>
        </row>
        <row r="475">
          <cell r="L475" t="e">
            <v>#N/A</v>
          </cell>
        </row>
        <row r="476">
          <cell r="L476" t="e">
            <v>#N/A</v>
          </cell>
        </row>
        <row r="477">
          <cell r="L477" t="e">
            <v>#N/A</v>
          </cell>
        </row>
        <row r="478">
          <cell r="L478" t="e">
            <v>#N/A</v>
          </cell>
        </row>
        <row r="479">
          <cell r="L479" t="e">
            <v>#N/A</v>
          </cell>
        </row>
        <row r="480">
          <cell r="L480" t="e">
            <v>#N/A</v>
          </cell>
        </row>
        <row r="481">
          <cell r="L481" t="e">
            <v>#N/A</v>
          </cell>
        </row>
        <row r="482">
          <cell r="L482" t="e">
            <v>#N/A</v>
          </cell>
        </row>
        <row r="483">
          <cell r="L483" t="e">
            <v>#N/A</v>
          </cell>
        </row>
        <row r="484">
          <cell r="L484" t="e">
            <v>#N/A</v>
          </cell>
        </row>
        <row r="485">
          <cell r="L485" t="e">
            <v>#N/A</v>
          </cell>
        </row>
        <row r="486">
          <cell r="L486" t="e">
            <v>#N/A</v>
          </cell>
        </row>
        <row r="487">
          <cell r="L487" t="e">
            <v>#N/A</v>
          </cell>
        </row>
        <row r="488">
          <cell r="L488" t="e">
            <v>#N/A</v>
          </cell>
        </row>
        <row r="489">
          <cell r="L489" t="e">
            <v>#N/A</v>
          </cell>
        </row>
        <row r="490">
          <cell r="L490" t="e">
            <v>#N/A</v>
          </cell>
        </row>
        <row r="491">
          <cell r="L491" t="e">
            <v>#N/A</v>
          </cell>
        </row>
        <row r="492">
          <cell r="L492" t="e">
            <v>#N/A</v>
          </cell>
        </row>
        <row r="493">
          <cell r="L493" t="e">
            <v>#N/A</v>
          </cell>
        </row>
        <row r="494">
          <cell r="L494" t="e">
            <v>#N/A</v>
          </cell>
        </row>
        <row r="495">
          <cell r="L495" t="e">
            <v>#N/A</v>
          </cell>
        </row>
        <row r="496">
          <cell r="L496" t="e">
            <v>#N/A</v>
          </cell>
        </row>
        <row r="497">
          <cell r="L497" t="e">
            <v>#N/A</v>
          </cell>
        </row>
        <row r="498">
          <cell r="L498" t="e">
            <v>#N/A</v>
          </cell>
        </row>
        <row r="499">
          <cell r="L499" t="e">
            <v>#N/A</v>
          </cell>
        </row>
        <row r="500">
          <cell r="L500" t="e">
            <v>#N/A</v>
          </cell>
        </row>
        <row r="501">
          <cell r="L501" t="e">
            <v>#N/A</v>
          </cell>
        </row>
        <row r="502">
          <cell r="L502" t="e">
            <v>#N/A</v>
          </cell>
        </row>
        <row r="503">
          <cell r="L503" t="e">
            <v>#N/A</v>
          </cell>
        </row>
        <row r="504">
          <cell r="L504" t="e">
            <v>#N/A</v>
          </cell>
        </row>
        <row r="505">
          <cell r="L505" t="e">
            <v>#N/A</v>
          </cell>
        </row>
        <row r="506">
          <cell r="L506" t="e">
            <v>#N/A</v>
          </cell>
        </row>
        <row r="507">
          <cell r="L507" t="e">
            <v>#N/A</v>
          </cell>
        </row>
        <row r="508">
          <cell r="L508" t="e">
            <v>#N/A</v>
          </cell>
        </row>
        <row r="509">
          <cell r="L509" t="e">
            <v>#N/A</v>
          </cell>
        </row>
        <row r="510">
          <cell r="L510" t="e">
            <v>#N/A</v>
          </cell>
        </row>
        <row r="511">
          <cell r="L511" t="e">
            <v>#N/A</v>
          </cell>
        </row>
        <row r="512">
          <cell r="L512" t="e">
            <v>#N/A</v>
          </cell>
        </row>
        <row r="513">
          <cell r="L513" t="e">
            <v>#N/A</v>
          </cell>
        </row>
        <row r="514">
          <cell r="L514" t="e">
            <v>#N/A</v>
          </cell>
        </row>
        <row r="515">
          <cell r="L515" t="e">
            <v>#N/A</v>
          </cell>
        </row>
        <row r="516">
          <cell r="L516" t="e">
            <v>#N/A</v>
          </cell>
        </row>
        <row r="517">
          <cell r="L517" t="e">
            <v>#N/A</v>
          </cell>
        </row>
        <row r="518">
          <cell r="L518" t="e">
            <v>#N/A</v>
          </cell>
        </row>
        <row r="519">
          <cell r="L519" t="e">
            <v>#N/A</v>
          </cell>
        </row>
        <row r="520">
          <cell r="L520" t="e">
            <v>#N/A</v>
          </cell>
        </row>
        <row r="521">
          <cell r="L521" t="e">
            <v>#N/A</v>
          </cell>
        </row>
        <row r="522">
          <cell r="L522" t="e">
            <v>#N/A</v>
          </cell>
        </row>
        <row r="523">
          <cell r="L523" t="e">
            <v>#N/A</v>
          </cell>
        </row>
        <row r="524">
          <cell r="L524" t="e">
            <v>#N/A</v>
          </cell>
        </row>
        <row r="525">
          <cell r="L525" t="e">
            <v>#N/A</v>
          </cell>
        </row>
        <row r="526">
          <cell r="L526" t="e">
            <v>#N/A</v>
          </cell>
        </row>
        <row r="527">
          <cell r="L527" t="e">
            <v>#N/A</v>
          </cell>
        </row>
        <row r="528">
          <cell r="L528" t="e">
            <v>#N/A</v>
          </cell>
        </row>
        <row r="529">
          <cell r="L529" t="e">
            <v>#N/A</v>
          </cell>
        </row>
        <row r="530">
          <cell r="L530" t="e">
            <v>#N/A</v>
          </cell>
        </row>
        <row r="531">
          <cell r="L531" t="e">
            <v>#N/A</v>
          </cell>
        </row>
        <row r="532">
          <cell r="L532" t="e">
            <v>#N/A</v>
          </cell>
        </row>
        <row r="533">
          <cell r="L533" t="e">
            <v>#N/A</v>
          </cell>
        </row>
        <row r="534">
          <cell r="L534" t="e">
            <v>#N/A</v>
          </cell>
        </row>
        <row r="535">
          <cell r="L535" t="e">
            <v>#N/A</v>
          </cell>
        </row>
        <row r="536">
          <cell r="L536" t="e">
            <v>#N/A</v>
          </cell>
        </row>
        <row r="537">
          <cell r="L537" t="e">
            <v>#N/A</v>
          </cell>
        </row>
        <row r="538">
          <cell r="L538" t="e">
            <v>#N/A</v>
          </cell>
        </row>
        <row r="539">
          <cell r="L539" t="e">
            <v>#N/A</v>
          </cell>
        </row>
        <row r="540">
          <cell r="L540" t="e">
            <v>#N/A</v>
          </cell>
        </row>
        <row r="541">
          <cell r="L541" t="e">
            <v>#N/A</v>
          </cell>
        </row>
        <row r="542">
          <cell r="L542" t="e">
            <v>#N/A</v>
          </cell>
        </row>
        <row r="543">
          <cell r="L543" t="e">
            <v>#N/A</v>
          </cell>
        </row>
        <row r="544">
          <cell r="L544" t="e">
            <v>#N/A</v>
          </cell>
        </row>
        <row r="545">
          <cell r="L545" t="e">
            <v>#N/A</v>
          </cell>
        </row>
        <row r="546">
          <cell r="L546" t="e">
            <v>#N/A</v>
          </cell>
        </row>
        <row r="547">
          <cell r="L547" t="e">
            <v>#N/A</v>
          </cell>
        </row>
        <row r="548">
          <cell r="L548" t="e">
            <v>#N/A</v>
          </cell>
        </row>
        <row r="549">
          <cell r="L549" t="e">
            <v>#N/A</v>
          </cell>
        </row>
        <row r="550">
          <cell r="L550" t="e">
            <v>#N/A</v>
          </cell>
        </row>
        <row r="551">
          <cell r="L551" t="e">
            <v>#N/A</v>
          </cell>
        </row>
        <row r="552">
          <cell r="L552" t="e">
            <v>#N/A</v>
          </cell>
        </row>
        <row r="553">
          <cell r="L553" t="e">
            <v>#N/A</v>
          </cell>
        </row>
        <row r="554">
          <cell r="L554" t="e">
            <v>#N/A</v>
          </cell>
        </row>
        <row r="555">
          <cell r="L555" t="e">
            <v>#N/A</v>
          </cell>
        </row>
        <row r="556">
          <cell r="L556" t="e">
            <v>#N/A</v>
          </cell>
        </row>
        <row r="557">
          <cell r="L557" t="e">
            <v>#N/A</v>
          </cell>
        </row>
        <row r="558">
          <cell r="L558" t="e">
            <v>#N/A</v>
          </cell>
        </row>
        <row r="559">
          <cell r="L559" t="e">
            <v>#N/A</v>
          </cell>
        </row>
        <row r="560">
          <cell r="L560" t="e">
            <v>#N/A</v>
          </cell>
        </row>
        <row r="561">
          <cell r="L561" t="e">
            <v>#N/A</v>
          </cell>
        </row>
        <row r="562">
          <cell r="L562" t="e">
            <v>#N/A</v>
          </cell>
        </row>
        <row r="563">
          <cell r="L563" t="e">
            <v>#N/A</v>
          </cell>
        </row>
        <row r="564">
          <cell r="L564" t="e">
            <v>#N/A</v>
          </cell>
        </row>
        <row r="565">
          <cell r="L565" t="e">
            <v>#N/A</v>
          </cell>
        </row>
        <row r="566">
          <cell r="L566" t="e">
            <v>#N/A</v>
          </cell>
        </row>
        <row r="567">
          <cell r="L567" t="e">
            <v>#N/A</v>
          </cell>
        </row>
        <row r="568">
          <cell r="L568" t="e">
            <v>#N/A</v>
          </cell>
        </row>
        <row r="569">
          <cell r="L569" t="e">
            <v>#N/A</v>
          </cell>
        </row>
        <row r="570">
          <cell r="L570" t="e">
            <v>#N/A</v>
          </cell>
        </row>
        <row r="571">
          <cell r="L571" t="e">
            <v>#N/A</v>
          </cell>
        </row>
        <row r="572">
          <cell r="L572" t="e">
            <v>#N/A</v>
          </cell>
        </row>
        <row r="573">
          <cell r="L573" t="e">
            <v>#N/A</v>
          </cell>
        </row>
        <row r="574">
          <cell r="L574" t="e">
            <v>#N/A</v>
          </cell>
        </row>
        <row r="575">
          <cell r="L575" t="e">
            <v>#N/A</v>
          </cell>
        </row>
        <row r="576">
          <cell r="L576" t="e">
            <v>#N/A</v>
          </cell>
        </row>
        <row r="577">
          <cell r="L577" t="e">
            <v>#N/A</v>
          </cell>
        </row>
        <row r="578">
          <cell r="L578" t="e">
            <v>#N/A</v>
          </cell>
        </row>
        <row r="579">
          <cell r="L579" t="e">
            <v>#N/A</v>
          </cell>
        </row>
        <row r="580">
          <cell r="L580" t="e">
            <v>#N/A</v>
          </cell>
        </row>
        <row r="581">
          <cell r="L581" t="e">
            <v>#N/A</v>
          </cell>
        </row>
        <row r="582">
          <cell r="L582" t="e">
            <v>#N/A</v>
          </cell>
        </row>
        <row r="583">
          <cell r="L583" t="e">
            <v>#N/A</v>
          </cell>
        </row>
        <row r="584">
          <cell r="L584" t="e">
            <v>#N/A</v>
          </cell>
        </row>
        <row r="585">
          <cell r="L585" t="e">
            <v>#N/A</v>
          </cell>
        </row>
        <row r="586">
          <cell r="L586" t="e">
            <v>#N/A</v>
          </cell>
        </row>
        <row r="587">
          <cell r="L587" t="e">
            <v>#N/A</v>
          </cell>
        </row>
        <row r="588">
          <cell r="L588" t="e">
            <v>#N/A</v>
          </cell>
        </row>
        <row r="589">
          <cell r="L589" t="e">
            <v>#N/A</v>
          </cell>
        </row>
        <row r="590">
          <cell r="L590" t="e">
            <v>#N/A</v>
          </cell>
        </row>
        <row r="591">
          <cell r="L591" t="e">
            <v>#N/A</v>
          </cell>
        </row>
        <row r="592">
          <cell r="L592" t="e">
            <v>#N/A</v>
          </cell>
        </row>
        <row r="593">
          <cell r="L593" t="e">
            <v>#N/A</v>
          </cell>
        </row>
        <row r="594">
          <cell r="L594" t="e">
            <v>#N/A</v>
          </cell>
        </row>
        <row r="595">
          <cell r="L595" t="e">
            <v>#N/A</v>
          </cell>
        </row>
        <row r="596">
          <cell r="L596" t="e">
            <v>#N/A</v>
          </cell>
        </row>
        <row r="597">
          <cell r="L597" t="e">
            <v>#N/A</v>
          </cell>
        </row>
        <row r="598">
          <cell r="L598" t="e">
            <v>#N/A</v>
          </cell>
        </row>
        <row r="599">
          <cell r="L599" t="e">
            <v>#N/A</v>
          </cell>
        </row>
        <row r="600">
          <cell r="L600" t="e">
            <v>#N/A</v>
          </cell>
        </row>
        <row r="601">
          <cell r="L601" t="e">
            <v>#N/A</v>
          </cell>
        </row>
        <row r="602">
          <cell r="L602" t="e">
            <v>#N/A</v>
          </cell>
        </row>
        <row r="603">
          <cell r="L603" t="e">
            <v>#N/A</v>
          </cell>
        </row>
        <row r="604">
          <cell r="L604" t="e">
            <v>#N/A</v>
          </cell>
        </row>
        <row r="605">
          <cell r="L605" t="e">
            <v>#N/A</v>
          </cell>
        </row>
        <row r="606">
          <cell r="L606" t="e">
            <v>#N/A</v>
          </cell>
        </row>
        <row r="607">
          <cell r="L607" t="e">
            <v>#N/A</v>
          </cell>
        </row>
        <row r="608">
          <cell r="L608" t="e">
            <v>#N/A</v>
          </cell>
        </row>
        <row r="609">
          <cell r="L609" t="e">
            <v>#N/A</v>
          </cell>
        </row>
        <row r="610">
          <cell r="L610" t="e">
            <v>#N/A</v>
          </cell>
        </row>
        <row r="611">
          <cell r="L611" t="e">
            <v>#N/A</v>
          </cell>
        </row>
        <row r="612">
          <cell r="L612" t="e">
            <v>#N/A</v>
          </cell>
        </row>
        <row r="613">
          <cell r="L613" t="e">
            <v>#N/A</v>
          </cell>
        </row>
        <row r="614">
          <cell r="L614" t="e">
            <v>#N/A</v>
          </cell>
        </row>
        <row r="615">
          <cell r="L615" t="e">
            <v>#N/A</v>
          </cell>
        </row>
        <row r="616">
          <cell r="L616" t="e">
            <v>#N/A</v>
          </cell>
        </row>
        <row r="617">
          <cell r="L617" t="e">
            <v>#N/A</v>
          </cell>
        </row>
        <row r="618">
          <cell r="L618" t="e">
            <v>#N/A</v>
          </cell>
        </row>
        <row r="619">
          <cell r="L619" t="e">
            <v>#N/A</v>
          </cell>
        </row>
        <row r="620">
          <cell r="L620" t="e">
            <v>#N/A</v>
          </cell>
        </row>
        <row r="621">
          <cell r="L621" t="e">
            <v>#N/A</v>
          </cell>
        </row>
        <row r="622">
          <cell r="L622" t="e">
            <v>#N/A</v>
          </cell>
        </row>
        <row r="623">
          <cell r="L623" t="e">
            <v>#N/A</v>
          </cell>
        </row>
        <row r="624">
          <cell r="L624" t="e">
            <v>#N/A</v>
          </cell>
        </row>
        <row r="625">
          <cell r="L625" t="e">
            <v>#N/A</v>
          </cell>
        </row>
        <row r="626">
          <cell r="L626" t="e">
            <v>#N/A</v>
          </cell>
        </row>
        <row r="627">
          <cell r="L627" t="e">
            <v>#N/A</v>
          </cell>
        </row>
        <row r="628">
          <cell r="L628" t="e">
            <v>#N/A</v>
          </cell>
        </row>
        <row r="629">
          <cell r="L629" t="e">
            <v>#N/A</v>
          </cell>
        </row>
        <row r="630">
          <cell r="L630" t="e">
            <v>#N/A</v>
          </cell>
        </row>
        <row r="631">
          <cell r="L631" t="e">
            <v>#N/A</v>
          </cell>
        </row>
        <row r="632">
          <cell r="L632" t="e">
            <v>#N/A</v>
          </cell>
        </row>
        <row r="633">
          <cell r="L633" t="e">
            <v>#N/A</v>
          </cell>
        </row>
        <row r="634">
          <cell r="L634" t="e">
            <v>#N/A</v>
          </cell>
        </row>
        <row r="635">
          <cell r="L635" t="e">
            <v>#N/A</v>
          </cell>
        </row>
        <row r="636">
          <cell r="L636" t="e">
            <v>#N/A</v>
          </cell>
        </row>
        <row r="637">
          <cell r="L637" t="e">
            <v>#N/A</v>
          </cell>
        </row>
        <row r="638">
          <cell r="L638" t="e">
            <v>#N/A</v>
          </cell>
        </row>
        <row r="639">
          <cell r="L639" t="e">
            <v>#N/A</v>
          </cell>
        </row>
        <row r="640">
          <cell r="L640" t="e">
            <v>#N/A</v>
          </cell>
        </row>
        <row r="641">
          <cell r="L641" t="e">
            <v>#N/A</v>
          </cell>
        </row>
        <row r="642">
          <cell r="L642" t="e">
            <v>#N/A</v>
          </cell>
        </row>
        <row r="643">
          <cell r="L643" t="e">
            <v>#N/A</v>
          </cell>
        </row>
        <row r="644">
          <cell r="L644" t="e">
            <v>#N/A</v>
          </cell>
        </row>
        <row r="645">
          <cell r="L645" t="e">
            <v>#N/A</v>
          </cell>
        </row>
        <row r="646">
          <cell r="L646" t="e">
            <v>#N/A</v>
          </cell>
        </row>
        <row r="647">
          <cell r="L647" t="e">
            <v>#N/A</v>
          </cell>
        </row>
        <row r="648">
          <cell r="L648" t="e">
            <v>#N/A</v>
          </cell>
        </row>
        <row r="649">
          <cell r="L649" t="e">
            <v>#N/A</v>
          </cell>
        </row>
        <row r="650">
          <cell r="L650" t="e">
            <v>#N/A</v>
          </cell>
        </row>
        <row r="651">
          <cell r="L651" t="e">
            <v>#N/A</v>
          </cell>
        </row>
        <row r="652">
          <cell r="L652" t="e">
            <v>#N/A</v>
          </cell>
        </row>
        <row r="653">
          <cell r="L653" t="e">
            <v>#N/A</v>
          </cell>
        </row>
        <row r="654">
          <cell r="L654" t="e">
            <v>#N/A</v>
          </cell>
        </row>
        <row r="655">
          <cell r="L655" t="e">
            <v>#N/A</v>
          </cell>
        </row>
        <row r="656">
          <cell r="L656" t="e">
            <v>#N/A</v>
          </cell>
        </row>
        <row r="657">
          <cell r="L657" t="e">
            <v>#N/A</v>
          </cell>
        </row>
        <row r="658">
          <cell r="L658" t="e">
            <v>#N/A</v>
          </cell>
        </row>
        <row r="659">
          <cell r="L659" t="e">
            <v>#N/A</v>
          </cell>
        </row>
        <row r="660">
          <cell r="L660" t="e">
            <v>#N/A</v>
          </cell>
        </row>
        <row r="661">
          <cell r="L661" t="e">
            <v>#N/A</v>
          </cell>
        </row>
        <row r="662">
          <cell r="L662" t="e">
            <v>#N/A</v>
          </cell>
        </row>
        <row r="663">
          <cell r="L663" t="e">
            <v>#N/A</v>
          </cell>
        </row>
        <row r="664">
          <cell r="L664" t="e">
            <v>#N/A</v>
          </cell>
        </row>
        <row r="665">
          <cell r="L665" t="e">
            <v>#N/A</v>
          </cell>
        </row>
        <row r="666">
          <cell r="L666" t="e">
            <v>#N/A</v>
          </cell>
        </row>
        <row r="667">
          <cell r="L667" t="e">
            <v>#N/A</v>
          </cell>
        </row>
        <row r="668">
          <cell r="L668" t="e">
            <v>#N/A</v>
          </cell>
        </row>
        <row r="669">
          <cell r="L669" t="e">
            <v>#N/A</v>
          </cell>
        </row>
        <row r="670">
          <cell r="L670" t="e">
            <v>#N/A</v>
          </cell>
        </row>
        <row r="671">
          <cell r="L671" t="e">
            <v>#N/A</v>
          </cell>
        </row>
        <row r="672">
          <cell r="L672" t="e">
            <v>#N/A</v>
          </cell>
        </row>
        <row r="673">
          <cell r="L673" t="e">
            <v>#N/A</v>
          </cell>
        </row>
        <row r="674">
          <cell r="L674" t="e">
            <v>#N/A</v>
          </cell>
        </row>
        <row r="675">
          <cell r="L675" t="e">
            <v>#N/A</v>
          </cell>
        </row>
        <row r="676">
          <cell r="L676" t="e">
            <v>#N/A</v>
          </cell>
        </row>
        <row r="677">
          <cell r="L677" t="e">
            <v>#N/A</v>
          </cell>
        </row>
        <row r="678">
          <cell r="L678" t="e">
            <v>#N/A</v>
          </cell>
        </row>
        <row r="679">
          <cell r="L679" t="e">
            <v>#N/A</v>
          </cell>
        </row>
        <row r="680">
          <cell r="L680" t="e">
            <v>#N/A</v>
          </cell>
        </row>
        <row r="681">
          <cell r="L681" t="e">
            <v>#N/A</v>
          </cell>
        </row>
        <row r="682">
          <cell r="L682" t="e">
            <v>#N/A</v>
          </cell>
        </row>
        <row r="683">
          <cell r="L683" t="e">
            <v>#N/A</v>
          </cell>
        </row>
        <row r="684">
          <cell r="L684" t="e">
            <v>#N/A</v>
          </cell>
        </row>
        <row r="685">
          <cell r="L685" t="e">
            <v>#N/A</v>
          </cell>
        </row>
        <row r="686">
          <cell r="L686" t="e">
            <v>#N/A</v>
          </cell>
        </row>
        <row r="687">
          <cell r="L687" t="e">
            <v>#N/A</v>
          </cell>
        </row>
        <row r="688">
          <cell r="L688" t="e">
            <v>#N/A</v>
          </cell>
        </row>
        <row r="689">
          <cell r="L689" t="e">
            <v>#N/A</v>
          </cell>
        </row>
        <row r="690">
          <cell r="L690" t="e">
            <v>#N/A</v>
          </cell>
        </row>
        <row r="691">
          <cell r="L691" t="e">
            <v>#N/A</v>
          </cell>
        </row>
        <row r="692">
          <cell r="L692" t="e">
            <v>#N/A</v>
          </cell>
        </row>
        <row r="693">
          <cell r="L693" t="e">
            <v>#N/A</v>
          </cell>
        </row>
        <row r="694">
          <cell r="L694" t="e">
            <v>#N/A</v>
          </cell>
        </row>
        <row r="695">
          <cell r="L695" t="e">
            <v>#N/A</v>
          </cell>
        </row>
        <row r="696">
          <cell r="L696" t="e">
            <v>#N/A</v>
          </cell>
        </row>
        <row r="697">
          <cell r="L697" t="e">
            <v>#N/A</v>
          </cell>
        </row>
        <row r="698">
          <cell r="L698" t="e">
            <v>#N/A</v>
          </cell>
        </row>
        <row r="699">
          <cell r="L699" t="e">
            <v>#N/A</v>
          </cell>
        </row>
        <row r="700">
          <cell r="L700" t="e">
            <v>#N/A</v>
          </cell>
        </row>
        <row r="701">
          <cell r="L701" t="e">
            <v>#N/A</v>
          </cell>
        </row>
        <row r="702">
          <cell r="L702" t="e">
            <v>#N/A</v>
          </cell>
        </row>
        <row r="703">
          <cell r="L703" t="e">
            <v>#N/A</v>
          </cell>
        </row>
        <row r="704">
          <cell r="L704" t="e">
            <v>#N/A</v>
          </cell>
        </row>
        <row r="705">
          <cell r="L705" t="e">
            <v>#N/A</v>
          </cell>
        </row>
        <row r="706">
          <cell r="L706" t="e">
            <v>#N/A</v>
          </cell>
        </row>
        <row r="707">
          <cell r="L707" t="e">
            <v>#N/A</v>
          </cell>
        </row>
        <row r="708">
          <cell r="L708" t="e">
            <v>#N/A</v>
          </cell>
        </row>
        <row r="709">
          <cell r="L709" t="e">
            <v>#N/A</v>
          </cell>
        </row>
        <row r="710">
          <cell r="L710" t="e">
            <v>#N/A</v>
          </cell>
        </row>
        <row r="711">
          <cell r="L711" t="e">
            <v>#N/A</v>
          </cell>
        </row>
        <row r="712">
          <cell r="L712" t="e">
            <v>#N/A</v>
          </cell>
        </row>
        <row r="713">
          <cell r="L713" t="e">
            <v>#N/A</v>
          </cell>
        </row>
        <row r="714">
          <cell r="L714" t="e">
            <v>#N/A</v>
          </cell>
        </row>
        <row r="715">
          <cell r="L715" t="e">
            <v>#N/A</v>
          </cell>
        </row>
        <row r="716">
          <cell r="L716" t="e">
            <v>#N/A</v>
          </cell>
        </row>
        <row r="717">
          <cell r="L717" t="e">
            <v>#N/A</v>
          </cell>
        </row>
        <row r="718">
          <cell r="L718" t="e">
            <v>#N/A</v>
          </cell>
        </row>
        <row r="719">
          <cell r="L719" t="e">
            <v>#N/A</v>
          </cell>
        </row>
        <row r="720">
          <cell r="L720" t="e">
            <v>#N/A</v>
          </cell>
        </row>
        <row r="721">
          <cell r="L721" t="e">
            <v>#N/A</v>
          </cell>
        </row>
        <row r="722">
          <cell r="L722" t="e">
            <v>#N/A</v>
          </cell>
        </row>
        <row r="723">
          <cell r="L723" t="e">
            <v>#N/A</v>
          </cell>
        </row>
        <row r="724">
          <cell r="L724" t="e">
            <v>#N/A</v>
          </cell>
        </row>
        <row r="725">
          <cell r="L725" t="e">
            <v>#N/A</v>
          </cell>
        </row>
        <row r="726">
          <cell r="L726" t="e">
            <v>#N/A</v>
          </cell>
        </row>
        <row r="727">
          <cell r="L727" t="e">
            <v>#N/A</v>
          </cell>
        </row>
        <row r="728">
          <cell r="L728" t="e">
            <v>#N/A</v>
          </cell>
        </row>
        <row r="729">
          <cell r="L729" t="e">
            <v>#N/A</v>
          </cell>
        </row>
        <row r="730">
          <cell r="L730" t="e">
            <v>#N/A</v>
          </cell>
        </row>
        <row r="731">
          <cell r="L731" t="e">
            <v>#N/A</v>
          </cell>
        </row>
        <row r="732">
          <cell r="L732" t="e">
            <v>#N/A</v>
          </cell>
        </row>
        <row r="733">
          <cell r="L733" t="e">
            <v>#N/A</v>
          </cell>
        </row>
        <row r="734">
          <cell r="L734" t="e">
            <v>#N/A</v>
          </cell>
        </row>
        <row r="735">
          <cell r="L735" t="e">
            <v>#N/A</v>
          </cell>
        </row>
        <row r="736">
          <cell r="L736" t="e">
            <v>#N/A</v>
          </cell>
        </row>
        <row r="737">
          <cell r="L737" t="e">
            <v>#N/A</v>
          </cell>
        </row>
        <row r="738">
          <cell r="L738" t="e">
            <v>#N/A</v>
          </cell>
        </row>
        <row r="739">
          <cell r="L739" t="e">
            <v>#N/A</v>
          </cell>
        </row>
        <row r="740">
          <cell r="L740" t="e">
            <v>#N/A</v>
          </cell>
        </row>
        <row r="741">
          <cell r="L741" t="e">
            <v>#N/A</v>
          </cell>
        </row>
        <row r="742">
          <cell r="L742" t="e">
            <v>#N/A</v>
          </cell>
        </row>
        <row r="743">
          <cell r="L743" t="e">
            <v>#N/A</v>
          </cell>
        </row>
        <row r="744">
          <cell r="L744" t="e">
            <v>#N/A</v>
          </cell>
        </row>
        <row r="745">
          <cell r="L745" t="e">
            <v>#N/A</v>
          </cell>
        </row>
        <row r="746">
          <cell r="L746" t="e">
            <v>#N/A</v>
          </cell>
        </row>
        <row r="747">
          <cell r="L747" t="e">
            <v>#N/A</v>
          </cell>
        </row>
        <row r="748">
          <cell r="L748" t="e">
            <v>#N/A</v>
          </cell>
        </row>
        <row r="749">
          <cell r="L749" t="e">
            <v>#N/A</v>
          </cell>
        </row>
        <row r="750">
          <cell r="L750" t="e">
            <v>#N/A</v>
          </cell>
        </row>
        <row r="751">
          <cell r="L751" t="e">
            <v>#N/A</v>
          </cell>
        </row>
        <row r="752">
          <cell r="L752" t="e">
            <v>#N/A</v>
          </cell>
        </row>
        <row r="753">
          <cell r="L753" t="e">
            <v>#N/A</v>
          </cell>
        </row>
        <row r="754">
          <cell r="L754" t="e">
            <v>#N/A</v>
          </cell>
        </row>
        <row r="755">
          <cell r="L755" t="e">
            <v>#N/A</v>
          </cell>
        </row>
        <row r="756">
          <cell r="L756" t="e">
            <v>#N/A</v>
          </cell>
        </row>
        <row r="757">
          <cell r="L757" t="e">
            <v>#N/A</v>
          </cell>
        </row>
        <row r="758">
          <cell r="L758" t="e">
            <v>#N/A</v>
          </cell>
        </row>
        <row r="759">
          <cell r="L759" t="e">
            <v>#N/A</v>
          </cell>
        </row>
        <row r="760">
          <cell r="L760" t="e">
            <v>#N/A</v>
          </cell>
        </row>
        <row r="761">
          <cell r="L761" t="e">
            <v>#N/A</v>
          </cell>
        </row>
        <row r="762">
          <cell r="L762" t="e">
            <v>#N/A</v>
          </cell>
        </row>
        <row r="763">
          <cell r="L763" t="e">
            <v>#N/A</v>
          </cell>
        </row>
        <row r="764">
          <cell r="L764" t="e">
            <v>#N/A</v>
          </cell>
        </row>
        <row r="765">
          <cell r="L765" t="e">
            <v>#N/A</v>
          </cell>
        </row>
        <row r="766">
          <cell r="L766" t="e">
            <v>#N/A</v>
          </cell>
        </row>
        <row r="767">
          <cell r="L767" t="e">
            <v>#N/A</v>
          </cell>
        </row>
        <row r="768">
          <cell r="L768" t="e">
            <v>#N/A</v>
          </cell>
        </row>
        <row r="769">
          <cell r="L769" t="e">
            <v>#N/A</v>
          </cell>
        </row>
        <row r="770">
          <cell r="L770" t="e">
            <v>#N/A</v>
          </cell>
        </row>
        <row r="771">
          <cell r="L771" t="e">
            <v>#N/A</v>
          </cell>
        </row>
        <row r="772">
          <cell r="L772" t="e">
            <v>#N/A</v>
          </cell>
        </row>
        <row r="773">
          <cell r="L773" t="e">
            <v>#N/A</v>
          </cell>
        </row>
        <row r="774">
          <cell r="L774" t="e">
            <v>#N/A</v>
          </cell>
        </row>
        <row r="775">
          <cell r="L775" t="e">
            <v>#N/A</v>
          </cell>
        </row>
        <row r="776">
          <cell r="L776" t="e">
            <v>#N/A</v>
          </cell>
        </row>
        <row r="777">
          <cell r="L777" t="e">
            <v>#N/A</v>
          </cell>
        </row>
        <row r="778">
          <cell r="L778" t="e">
            <v>#N/A</v>
          </cell>
        </row>
        <row r="779">
          <cell r="L779" t="e">
            <v>#N/A</v>
          </cell>
        </row>
        <row r="780">
          <cell r="L780" t="e">
            <v>#N/A</v>
          </cell>
        </row>
        <row r="781">
          <cell r="L781" t="e">
            <v>#N/A</v>
          </cell>
        </row>
        <row r="782">
          <cell r="L782" t="e">
            <v>#N/A</v>
          </cell>
        </row>
        <row r="783">
          <cell r="L783" t="e">
            <v>#N/A</v>
          </cell>
        </row>
        <row r="784">
          <cell r="L784" t="e">
            <v>#N/A</v>
          </cell>
        </row>
        <row r="785">
          <cell r="L785" t="e">
            <v>#N/A</v>
          </cell>
        </row>
        <row r="786">
          <cell r="L786" t="e">
            <v>#N/A</v>
          </cell>
        </row>
        <row r="787">
          <cell r="L787" t="e">
            <v>#N/A</v>
          </cell>
        </row>
        <row r="788">
          <cell r="L788" t="e">
            <v>#N/A</v>
          </cell>
        </row>
        <row r="789">
          <cell r="L789" t="e">
            <v>#N/A</v>
          </cell>
        </row>
        <row r="790">
          <cell r="L790" t="e">
            <v>#N/A</v>
          </cell>
        </row>
        <row r="791">
          <cell r="L791" t="e">
            <v>#N/A</v>
          </cell>
        </row>
        <row r="792">
          <cell r="L792" t="e">
            <v>#N/A</v>
          </cell>
        </row>
        <row r="793">
          <cell r="L793" t="e">
            <v>#N/A</v>
          </cell>
        </row>
        <row r="794">
          <cell r="L794" t="e">
            <v>#N/A</v>
          </cell>
        </row>
        <row r="795">
          <cell r="L795" t="e">
            <v>#N/A</v>
          </cell>
        </row>
        <row r="796">
          <cell r="L796" t="e">
            <v>#N/A</v>
          </cell>
        </row>
        <row r="797">
          <cell r="L797" t="e">
            <v>#N/A</v>
          </cell>
        </row>
        <row r="798">
          <cell r="L798" t="e">
            <v>#N/A</v>
          </cell>
        </row>
        <row r="799">
          <cell r="L799" t="e">
            <v>#N/A</v>
          </cell>
        </row>
        <row r="800">
          <cell r="L800" t="e">
            <v>#N/A</v>
          </cell>
        </row>
        <row r="801">
          <cell r="L801" t="e">
            <v>#N/A</v>
          </cell>
        </row>
        <row r="802">
          <cell r="L802" t="e">
            <v>#N/A</v>
          </cell>
        </row>
        <row r="803">
          <cell r="L803" t="e">
            <v>#N/A</v>
          </cell>
        </row>
        <row r="804">
          <cell r="L804" t="e">
            <v>#N/A</v>
          </cell>
        </row>
        <row r="805">
          <cell r="L805" t="e">
            <v>#N/A</v>
          </cell>
        </row>
        <row r="806">
          <cell r="L806" t="e">
            <v>#N/A</v>
          </cell>
        </row>
        <row r="807">
          <cell r="L807" t="e">
            <v>#N/A</v>
          </cell>
        </row>
        <row r="808">
          <cell r="L808" t="e">
            <v>#N/A</v>
          </cell>
        </row>
        <row r="809">
          <cell r="L809" t="e">
            <v>#N/A</v>
          </cell>
        </row>
        <row r="810">
          <cell r="L810" t="e">
            <v>#N/A</v>
          </cell>
        </row>
        <row r="811">
          <cell r="L811" t="e">
            <v>#N/A</v>
          </cell>
        </row>
        <row r="812">
          <cell r="L812" t="e">
            <v>#N/A</v>
          </cell>
        </row>
        <row r="813">
          <cell r="L813" t="e">
            <v>#N/A</v>
          </cell>
        </row>
        <row r="814">
          <cell r="L814" t="e">
            <v>#N/A</v>
          </cell>
        </row>
        <row r="815">
          <cell r="L815" t="e">
            <v>#N/A</v>
          </cell>
        </row>
        <row r="816">
          <cell r="L816" t="e">
            <v>#N/A</v>
          </cell>
        </row>
        <row r="817">
          <cell r="L817" t="e">
            <v>#N/A</v>
          </cell>
        </row>
        <row r="818">
          <cell r="L818" t="e">
            <v>#N/A</v>
          </cell>
        </row>
        <row r="819">
          <cell r="L819" t="e">
            <v>#N/A</v>
          </cell>
        </row>
        <row r="820">
          <cell r="L820" t="e">
            <v>#N/A</v>
          </cell>
        </row>
        <row r="821">
          <cell r="L821" t="e">
            <v>#N/A</v>
          </cell>
        </row>
        <row r="822">
          <cell r="L822" t="e">
            <v>#N/A</v>
          </cell>
        </row>
        <row r="823">
          <cell r="L823" t="e">
            <v>#N/A</v>
          </cell>
        </row>
        <row r="824">
          <cell r="L824" t="e">
            <v>#N/A</v>
          </cell>
        </row>
        <row r="825">
          <cell r="L825" t="e">
            <v>#N/A</v>
          </cell>
        </row>
        <row r="826">
          <cell r="L826" t="e">
            <v>#N/A</v>
          </cell>
        </row>
        <row r="827">
          <cell r="L827" t="e">
            <v>#N/A</v>
          </cell>
        </row>
        <row r="828">
          <cell r="L828" t="e">
            <v>#N/A</v>
          </cell>
        </row>
        <row r="829">
          <cell r="L829" t="e">
            <v>#N/A</v>
          </cell>
        </row>
        <row r="830">
          <cell r="L830" t="e">
            <v>#N/A</v>
          </cell>
        </row>
        <row r="831">
          <cell r="L831" t="e">
            <v>#N/A</v>
          </cell>
        </row>
        <row r="832">
          <cell r="L832" t="e">
            <v>#N/A</v>
          </cell>
        </row>
        <row r="833">
          <cell r="L833" t="e">
            <v>#N/A</v>
          </cell>
        </row>
        <row r="834">
          <cell r="L834" t="e">
            <v>#N/A</v>
          </cell>
        </row>
        <row r="835">
          <cell r="L835" t="e">
            <v>#N/A</v>
          </cell>
        </row>
        <row r="836">
          <cell r="L836" t="e">
            <v>#N/A</v>
          </cell>
        </row>
        <row r="837">
          <cell r="L837" t="e">
            <v>#N/A</v>
          </cell>
        </row>
        <row r="838">
          <cell r="L838" t="e">
            <v>#N/A</v>
          </cell>
        </row>
        <row r="839">
          <cell r="L839" t="e">
            <v>#N/A</v>
          </cell>
        </row>
        <row r="840">
          <cell r="L840" t="e">
            <v>#N/A</v>
          </cell>
        </row>
        <row r="841">
          <cell r="L841" t="e">
            <v>#N/A</v>
          </cell>
        </row>
        <row r="842">
          <cell r="L842" t="e">
            <v>#N/A</v>
          </cell>
        </row>
        <row r="843">
          <cell r="L843" t="e">
            <v>#N/A</v>
          </cell>
        </row>
        <row r="844">
          <cell r="L844" t="e">
            <v>#N/A</v>
          </cell>
        </row>
        <row r="845">
          <cell r="L845" t="e">
            <v>#N/A</v>
          </cell>
        </row>
        <row r="846">
          <cell r="L846" t="e">
            <v>#N/A</v>
          </cell>
        </row>
        <row r="847">
          <cell r="L847" t="e">
            <v>#N/A</v>
          </cell>
        </row>
        <row r="848">
          <cell r="L848" t="e">
            <v>#N/A</v>
          </cell>
        </row>
        <row r="849">
          <cell r="L849" t="e">
            <v>#N/A</v>
          </cell>
        </row>
        <row r="850">
          <cell r="L850" t="e">
            <v>#N/A</v>
          </cell>
        </row>
        <row r="851">
          <cell r="L851" t="e">
            <v>#N/A</v>
          </cell>
        </row>
        <row r="852">
          <cell r="L852" t="e">
            <v>#N/A</v>
          </cell>
        </row>
        <row r="853">
          <cell r="L853" t="e">
            <v>#N/A</v>
          </cell>
        </row>
        <row r="854">
          <cell r="L854" t="e">
            <v>#N/A</v>
          </cell>
        </row>
        <row r="855">
          <cell r="L855" t="e">
            <v>#N/A</v>
          </cell>
        </row>
        <row r="856">
          <cell r="L856" t="e">
            <v>#N/A</v>
          </cell>
        </row>
        <row r="857">
          <cell r="L857" t="e">
            <v>#N/A</v>
          </cell>
        </row>
        <row r="858">
          <cell r="L858" t="e">
            <v>#N/A</v>
          </cell>
        </row>
        <row r="859">
          <cell r="L859" t="e">
            <v>#N/A</v>
          </cell>
        </row>
        <row r="860">
          <cell r="L860" t="e">
            <v>#N/A</v>
          </cell>
        </row>
        <row r="861">
          <cell r="L861" t="e">
            <v>#N/A</v>
          </cell>
        </row>
        <row r="862">
          <cell r="L862" t="e">
            <v>#N/A</v>
          </cell>
        </row>
        <row r="863">
          <cell r="L863" t="e">
            <v>#N/A</v>
          </cell>
        </row>
        <row r="864">
          <cell r="L864" t="e">
            <v>#N/A</v>
          </cell>
        </row>
        <row r="865">
          <cell r="L865" t="e">
            <v>#N/A</v>
          </cell>
        </row>
        <row r="866">
          <cell r="L866" t="e">
            <v>#N/A</v>
          </cell>
        </row>
        <row r="867">
          <cell r="L867" t="e">
            <v>#N/A</v>
          </cell>
        </row>
        <row r="868">
          <cell r="L868" t="e">
            <v>#N/A</v>
          </cell>
        </row>
        <row r="869">
          <cell r="L869" t="e">
            <v>#N/A</v>
          </cell>
        </row>
        <row r="870">
          <cell r="L870" t="e">
            <v>#N/A</v>
          </cell>
        </row>
        <row r="871">
          <cell r="L871" t="e">
            <v>#N/A</v>
          </cell>
        </row>
        <row r="872">
          <cell r="L872" t="e">
            <v>#N/A</v>
          </cell>
        </row>
        <row r="873">
          <cell r="L873" t="e">
            <v>#N/A</v>
          </cell>
        </row>
        <row r="874">
          <cell r="L874" t="e">
            <v>#N/A</v>
          </cell>
        </row>
        <row r="875">
          <cell r="L875" t="e">
            <v>#N/A</v>
          </cell>
        </row>
        <row r="876">
          <cell r="L876" t="e">
            <v>#N/A</v>
          </cell>
        </row>
        <row r="877">
          <cell r="L877" t="e">
            <v>#N/A</v>
          </cell>
        </row>
        <row r="878">
          <cell r="L878" t="e">
            <v>#N/A</v>
          </cell>
        </row>
        <row r="879">
          <cell r="L879" t="e">
            <v>#N/A</v>
          </cell>
        </row>
        <row r="880">
          <cell r="L880" t="e">
            <v>#N/A</v>
          </cell>
        </row>
        <row r="881">
          <cell r="L881" t="e">
            <v>#N/A</v>
          </cell>
        </row>
        <row r="882">
          <cell r="L882" t="e">
            <v>#N/A</v>
          </cell>
        </row>
        <row r="883">
          <cell r="L883" t="e">
            <v>#N/A</v>
          </cell>
        </row>
        <row r="884">
          <cell r="L884" t="e">
            <v>#N/A</v>
          </cell>
        </row>
        <row r="885">
          <cell r="L885" t="e">
            <v>#N/A</v>
          </cell>
        </row>
        <row r="886">
          <cell r="L886" t="e">
            <v>#N/A</v>
          </cell>
        </row>
        <row r="887">
          <cell r="L887" t="e">
            <v>#N/A</v>
          </cell>
        </row>
        <row r="888">
          <cell r="L888" t="e">
            <v>#N/A</v>
          </cell>
        </row>
        <row r="889">
          <cell r="L889" t="e">
            <v>#N/A</v>
          </cell>
        </row>
        <row r="890">
          <cell r="L890" t="e">
            <v>#N/A</v>
          </cell>
        </row>
        <row r="891">
          <cell r="L891" t="e">
            <v>#N/A</v>
          </cell>
        </row>
        <row r="892">
          <cell r="L892" t="e">
            <v>#N/A</v>
          </cell>
        </row>
        <row r="893">
          <cell r="L893" t="e">
            <v>#N/A</v>
          </cell>
        </row>
        <row r="894">
          <cell r="L894" t="e">
            <v>#N/A</v>
          </cell>
        </row>
        <row r="895">
          <cell r="L895" t="e">
            <v>#N/A</v>
          </cell>
        </row>
        <row r="896">
          <cell r="L896" t="e">
            <v>#N/A</v>
          </cell>
        </row>
        <row r="897">
          <cell r="L897" t="e">
            <v>#N/A</v>
          </cell>
        </row>
        <row r="898">
          <cell r="L898" t="e">
            <v>#N/A</v>
          </cell>
        </row>
        <row r="899">
          <cell r="L899" t="e">
            <v>#N/A</v>
          </cell>
        </row>
        <row r="900">
          <cell r="L900" t="e">
            <v>#N/A</v>
          </cell>
        </row>
        <row r="901">
          <cell r="L901" t="e">
            <v>#N/A</v>
          </cell>
        </row>
        <row r="902">
          <cell r="L902" t="e">
            <v>#N/A</v>
          </cell>
        </row>
        <row r="903">
          <cell r="L903" t="e">
            <v>#N/A</v>
          </cell>
        </row>
        <row r="904">
          <cell r="L904" t="e">
            <v>#N/A</v>
          </cell>
        </row>
        <row r="905">
          <cell r="L905" t="e">
            <v>#N/A</v>
          </cell>
        </row>
        <row r="906">
          <cell r="L906" t="e">
            <v>#N/A</v>
          </cell>
        </row>
        <row r="907">
          <cell r="L907" t="e">
            <v>#N/A</v>
          </cell>
        </row>
        <row r="908">
          <cell r="L908" t="e">
            <v>#N/A</v>
          </cell>
        </row>
        <row r="909">
          <cell r="L909" t="e">
            <v>#N/A</v>
          </cell>
        </row>
        <row r="910">
          <cell r="L910" t="e">
            <v>#N/A</v>
          </cell>
        </row>
        <row r="911">
          <cell r="L911" t="e">
            <v>#N/A</v>
          </cell>
        </row>
        <row r="912">
          <cell r="L912" t="e">
            <v>#N/A</v>
          </cell>
        </row>
        <row r="913">
          <cell r="L913" t="e">
            <v>#N/A</v>
          </cell>
        </row>
        <row r="914">
          <cell r="L914" t="e">
            <v>#N/A</v>
          </cell>
        </row>
        <row r="915">
          <cell r="L915" t="e">
            <v>#N/A</v>
          </cell>
        </row>
        <row r="916">
          <cell r="L916" t="e">
            <v>#N/A</v>
          </cell>
        </row>
        <row r="917">
          <cell r="L917" t="e">
            <v>#N/A</v>
          </cell>
        </row>
        <row r="918">
          <cell r="L918" t="e">
            <v>#N/A</v>
          </cell>
        </row>
        <row r="919">
          <cell r="L919" t="e">
            <v>#N/A</v>
          </cell>
        </row>
        <row r="920">
          <cell r="L920" t="e">
            <v>#N/A</v>
          </cell>
        </row>
        <row r="921">
          <cell r="L921" t="e">
            <v>#N/A</v>
          </cell>
        </row>
        <row r="922">
          <cell r="L922" t="e">
            <v>#N/A</v>
          </cell>
        </row>
        <row r="923">
          <cell r="L923" t="e">
            <v>#N/A</v>
          </cell>
        </row>
        <row r="924">
          <cell r="L924" t="e">
            <v>#N/A</v>
          </cell>
        </row>
        <row r="925">
          <cell r="L925" t="e">
            <v>#N/A</v>
          </cell>
        </row>
        <row r="926">
          <cell r="L926" t="e">
            <v>#N/A</v>
          </cell>
        </row>
        <row r="927">
          <cell r="L927" t="e">
            <v>#N/A</v>
          </cell>
        </row>
        <row r="928">
          <cell r="L928" t="e">
            <v>#N/A</v>
          </cell>
        </row>
        <row r="929">
          <cell r="L929" t="e">
            <v>#N/A</v>
          </cell>
        </row>
        <row r="930">
          <cell r="L930" t="e">
            <v>#N/A</v>
          </cell>
        </row>
        <row r="931">
          <cell r="L931" t="e">
            <v>#N/A</v>
          </cell>
        </row>
        <row r="932">
          <cell r="L932" t="e">
            <v>#N/A</v>
          </cell>
        </row>
        <row r="933">
          <cell r="L933" t="e">
            <v>#N/A</v>
          </cell>
        </row>
        <row r="934">
          <cell r="L934" t="e">
            <v>#N/A</v>
          </cell>
        </row>
        <row r="935">
          <cell r="L935" t="e">
            <v>#N/A</v>
          </cell>
        </row>
        <row r="936">
          <cell r="L936" t="e">
            <v>#N/A</v>
          </cell>
        </row>
        <row r="937">
          <cell r="L937" t="e">
            <v>#N/A</v>
          </cell>
        </row>
        <row r="938">
          <cell r="L938" t="e">
            <v>#N/A</v>
          </cell>
        </row>
        <row r="939">
          <cell r="L939" t="e">
            <v>#N/A</v>
          </cell>
        </row>
        <row r="940">
          <cell r="L940" t="e">
            <v>#N/A</v>
          </cell>
        </row>
        <row r="941">
          <cell r="L941" t="e">
            <v>#N/A</v>
          </cell>
        </row>
        <row r="942">
          <cell r="L942" t="e">
            <v>#N/A</v>
          </cell>
        </row>
        <row r="943">
          <cell r="L943" t="e">
            <v>#N/A</v>
          </cell>
        </row>
        <row r="944">
          <cell r="L944" t="e">
            <v>#N/A</v>
          </cell>
        </row>
        <row r="945">
          <cell r="L945" t="e">
            <v>#N/A</v>
          </cell>
        </row>
        <row r="946">
          <cell r="L946" t="e">
            <v>#N/A</v>
          </cell>
        </row>
        <row r="947">
          <cell r="L947" t="e">
            <v>#N/A</v>
          </cell>
        </row>
        <row r="948">
          <cell r="L948" t="e">
            <v>#N/A</v>
          </cell>
        </row>
        <row r="949">
          <cell r="L949" t="e">
            <v>#N/A</v>
          </cell>
        </row>
        <row r="950">
          <cell r="L950" t="e">
            <v>#N/A</v>
          </cell>
        </row>
        <row r="951">
          <cell r="L951" t="e">
            <v>#N/A</v>
          </cell>
        </row>
        <row r="952">
          <cell r="L952" t="e">
            <v>#N/A</v>
          </cell>
        </row>
        <row r="953">
          <cell r="L953" t="e">
            <v>#N/A</v>
          </cell>
        </row>
        <row r="954">
          <cell r="L954" t="e">
            <v>#N/A</v>
          </cell>
        </row>
        <row r="955">
          <cell r="L955" t="e">
            <v>#N/A</v>
          </cell>
        </row>
        <row r="956">
          <cell r="L956" t="e">
            <v>#N/A</v>
          </cell>
        </row>
        <row r="957">
          <cell r="L957" t="e">
            <v>#N/A</v>
          </cell>
        </row>
        <row r="958">
          <cell r="L958" t="e">
            <v>#N/A</v>
          </cell>
        </row>
        <row r="959">
          <cell r="L959" t="e">
            <v>#N/A</v>
          </cell>
        </row>
        <row r="960">
          <cell r="L960" t="e">
            <v>#N/A</v>
          </cell>
        </row>
        <row r="961">
          <cell r="L961" t="e">
            <v>#N/A</v>
          </cell>
        </row>
        <row r="962">
          <cell r="L962" t="e">
            <v>#N/A</v>
          </cell>
        </row>
        <row r="963">
          <cell r="L963" t="e">
            <v>#N/A</v>
          </cell>
        </row>
        <row r="964">
          <cell r="L964" t="e">
            <v>#N/A</v>
          </cell>
        </row>
        <row r="965">
          <cell r="L965" t="e">
            <v>#N/A</v>
          </cell>
        </row>
        <row r="966">
          <cell r="L966" t="e">
            <v>#N/A</v>
          </cell>
        </row>
        <row r="967">
          <cell r="L967" t="e">
            <v>#N/A</v>
          </cell>
        </row>
        <row r="968">
          <cell r="L968" t="e">
            <v>#N/A</v>
          </cell>
        </row>
        <row r="969">
          <cell r="L969" t="e">
            <v>#N/A</v>
          </cell>
        </row>
        <row r="970">
          <cell r="L970" t="e">
            <v>#N/A</v>
          </cell>
        </row>
        <row r="971">
          <cell r="L971" t="e">
            <v>#N/A</v>
          </cell>
        </row>
        <row r="972">
          <cell r="L972" t="e">
            <v>#N/A</v>
          </cell>
        </row>
        <row r="973">
          <cell r="L973" t="e">
            <v>#N/A</v>
          </cell>
        </row>
        <row r="974">
          <cell r="L974" t="e">
            <v>#N/A</v>
          </cell>
        </row>
        <row r="975">
          <cell r="L975" t="e">
            <v>#N/A</v>
          </cell>
        </row>
        <row r="976">
          <cell r="L976" t="e">
            <v>#N/A</v>
          </cell>
        </row>
        <row r="977">
          <cell r="L977" t="e">
            <v>#N/A</v>
          </cell>
        </row>
        <row r="978">
          <cell r="L978" t="e">
            <v>#N/A</v>
          </cell>
        </row>
        <row r="979">
          <cell r="L979" t="e">
            <v>#N/A</v>
          </cell>
        </row>
        <row r="980">
          <cell r="L980" t="e">
            <v>#N/A</v>
          </cell>
        </row>
        <row r="981">
          <cell r="L981" t="e">
            <v>#N/A</v>
          </cell>
        </row>
        <row r="982">
          <cell r="L982" t="e">
            <v>#N/A</v>
          </cell>
        </row>
        <row r="983">
          <cell r="L983" t="e">
            <v>#N/A</v>
          </cell>
        </row>
        <row r="984">
          <cell r="L984" t="e">
            <v>#N/A</v>
          </cell>
        </row>
        <row r="985">
          <cell r="L985" t="e">
            <v>#N/A</v>
          </cell>
        </row>
        <row r="986">
          <cell r="L986" t="e">
            <v>#N/A</v>
          </cell>
        </row>
        <row r="987">
          <cell r="L987" t="e">
            <v>#N/A</v>
          </cell>
        </row>
        <row r="988">
          <cell r="L988" t="e">
            <v>#N/A</v>
          </cell>
        </row>
        <row r="989">
          <cell r="L989" t="e">
            <v>#N/A</v>
          </cell>
        </row>
        <row r="990">
          <cell r="L990" t="e">
            <v>#N/A</v>
          </cell>
        </row>
        <row r="991">
          <cell r="L991" t="e">
            <v>#N/A</v>
          </cell>
        </row>
        <row r="992">
          <cell r="L992" t="e">
            <v>#N/A</v>
          </cell>
        </row>
        <row r="993">
          <cell r="L993" t="e">
            <v>#N/A</v>
          </cell>
        </row>
        <row r="994">
          <cell r="L994" t="e">
            <v>#N/A</v>
          </cell>
        </row>
        <row r="995">
          <cell r="L995" t="e">
            <v>#N/A</v>
          </cell>
        </row>
        <row r="996">
          <cell r="L996" t="e">
            <v>#N/A</v>
          </cell>
        </row>
        <row r="997">
          <cell r="L997" t="e">
            <v>#N/A</v>
          </cell>
        </row>
        <row r="998">
          <cell r="L998" t="e">
            <v>#N/A</v>
          </cell>
        </row>
        <row r="999">
          <cell r="L999" t="e">
            <v>#N/A</v>
          </cell>
        </row>
        <row r="1000">
          <cell r="L1000" t="e">
            <v>#N/A</v>
          </cell>
        </row>
        <row r="1001">
          <cell r="L1001" t="e">
            <v>#N/A</v>
          </cell>
        </row>
        <row r="1002">
          <cell r="L1002" t="e">
            <v>#N/A</v>
          </cell>
        </row>
        <row r="1003">
          <cell r="L1003" t="e">
            <v>#N/A</v>
          </cell>
        </row>
        <row r="1004">
          <cell r="L1004" t="e">
            <v>#N/A</v>
          </cell>
        </row>
        <row r="1005">
          <cell r="L1005" t="e">
            <v>#N/A</v>
          </cell>
        </row>
        <row r="1006">
          <cell r="L1006" t="e">
            <v>#N/A</v>
          </cell>
        </row>
        <row r="1007">
          <cell r="L1007" t="e">
            <v>#N/A</v>
          </cell>
        </row>
        <row r="1008">
          <cell r="L1008" t="e">
            <v>#N/A</v>
          </cell>
        </row>
        <row r="1009">
          <cell r="L1009" t="e">
            <v>#N/A</v>
          </cell>
        </row>
        <row r="1010">
          <cell r="L1010" t="e">
            <v>#N/A</v>
          </cell>
        </row>
        <row r="1011">
          <cell r="L1011" t="e">
            <v>#N/A</v>
          </cell>
        </row>
        <row r="1012">
          <cell r="L1012" t="e">
            <v>#N/A</v>
          </cell>
        </row>
        <row r="1013">
          <cell r="L1013" t="e">
            <v>#N/A</v>
          </cell>
        </row>
        <row r="1014">
          <cell r="L1014" t="e">
            <v>#N/A</v>
          </cell>
        </row>
        <row r="1015">
          <cell r="L1015" t="e">
            <v>#N/A</v>
          </cell>
        </row>
        <row r="1016">
          <cell r="L1016" t="e">
            <v>#N/A</v>
          </cell>
        </row>
        <row r="1017">
          <cell r="L1017" t="e">
            <v>#N/A</v>
          </cell>
        </row>
        <row r="1018">
          <cell r="L1018" t="e">
            <v>#N/A</v>
          </cell>
        </row>
        <row r="1019">
          <cell r="L1019" t="e">
            <v>#N/A</v>
          </cell>
        </row>
        <row r="1020">
          <cell r="L1020" t="e">
            <v>#N/A</v>
          </cell>
        </row>
        <row r="1021">
          <cell r="L1021" t="e">
            <v>#N/A</v>
          </cell>
        </row>
        <row r="1022">
          <cell r="L1022" t="e">
            <v>#N/A</v>
          </cell>
        </row>
        <row r="1023">
          <cell r="L1023" t="e">
            <v>#N/A</v>
          </cell>
        </row>
        <row r="1024">
          <cell r="L1024" t="e">
            <v>#N/A</v>
          </cell>
        </row>
        <row r="1025">
          <cell r="L1025" t="e">
            <v>#N/A</v>
          </cell>
        </row>
        <row r="1026">
          <cell r="L1026" t="e">
            <v>#N/A</v>
          </cell>
        </row>
        <row r="1027">
          <cell r="L1027" t="e">
            <v>#N/A</v>
          </cell>
        </row>
        <row r="1028">
          <cell r="L1028" t="e">
            <v>#N/A</v>
          </cell>
        </row>
        <row r="1029">
          <cell r="L1029" t="e">
            <v>#N/A</v>
          </cell>
        </row>
        <row r="1030">
          <cell r="L1030" t="e">
            <v>#N/A</v>
          </cell>
        </row>
        <row r="1031">
          <cell r="L1031" t="e">
            <v>#N/A</v>
          </cell>
        </row>
        <row r="1032">
          <cell r="L1032" t="e">
            <v>#N/A</v>
          </cell>
        </row>
        <row r="1033">
          <cell r="L1033" t="e">
            <v>#N/A</v>
          </cell>
        </row>
        <row r="1034">
          <cell r="L1034" t="e">
            <v>#N/A</v>
          </cell>
        </row>
        <row r="1035">
          <cell r="L1035" t="e">
            <v>#N/A</v>
          </cell>
        </row>
        <row r="1036">
          <cell r="L1036" t="e">
            <v>#N/A</v>
          </cell>
        </row>
        <row r="1037">
          <cell r="L1037" t="e">
            <v>#N/A</v>
          </cell>
        </row>
        <row r="1038">
          <cell r="L1038" t="e">
            <v>#N/A</v>
          </cell>
        </row>
        <row r="1039">
          <cell r="L1039" t="e">
            <v>#N/A</v>
          </cell>
        </row>
        <row r="1040">
          <cell r="L1040" t="e">
            <v>#N/A</v>
          </cell>
        </row>
        <row r="1041">
          <cell r="L1041" t="e">
            <v>#N/A</v>
          </cell>
        </row>
        <row r="1042">
          <cell r="L1042" t="e">
            <v>#N/A</v>
          </cell>
        </row>
        <row r="1043">
          <cell r="L1043" t="e">
            <v>#N/A</v>
          </cell>
        </row>
        <row r="1044">
          <cell r="L1044" t="e">
            <v>#N/A</v>
          </cell>
        </row>
        <row r="1045">
          <cell r="L1045" t="e">
            <v>#N/A</v>
          </cell>
        </row>
        <row r="1046">
          <cell r="L1046" t="e">
            <v>#N/A</v>
          </cell>
        </row>
        <row r="1047">
          <cell r="L1047" t="e">
            <v>#N/A</v>
          </cell>
        </row>
        <row r="1048">
          <cell r="L1048" t="e">
            <v>#N/A</v>
          </cell>
        </row>
        <row r="1049">
          <cell r="L1049" t="e">
            <v>#N/A</v>
          </cell>
        </row>
        <row r="1050">
          <cell r="L1050" t="e">
            <v>#N/A</v>
          </cell>
        </row>
        <row r="1051">
          <cell r="L1051" t="e">
            <v>#N/A</v>
          </cell>
        </row>
        <row r="1052">
          <cell r="L1052" t="e">
            <v>#N/A</v>
          </cell>
        </row>
        <row r="1053">
          <cell r="L1053" t="e">
            <v>#N/A</v>
          </cell>
        </row>
        <row r="1054">
          <cell r="L1054" t="e">
            <v>#N/A</v>
          </cell>
        </row>
        <row r="1055">
          <cell r="L1055" t="e">
            <v>#N/A</v>
          </cell>
        </row>
        <row r="1056">
          <cell r="L1056" t="e">
            <v>#N/A</v>
          </cell>
        </row>
        <row r="1057">
          <cell r="L1057" t="e">
            <v>#N/A</v>
          </cell>
        </row>
        <row r="1058">
          <cell r="L1058" t="e">
            <v>#N/A</v>
          </cell>
        </row>
        <row r="1059">
          <cell r="L1059" t="e">
            <v>#N/A</v>
          </cell>
        </row>
        <row r="1060">
          <cell r="L1060" t="e">
            <v>#N/A</v>
          </cell>
        </row>
        <row r="1061">
          <cell r="L1061" t="e">
            <v>#N/A</v>
          </cell>
        </row>
        <row r="1062">
          <cell r="L1062" t="e">
            <v>#N/A</v>
          </cell>
        </row>
        <row r="1063">
          <cell r="L1063" t="e">
            <v>#N/A</v>
          </cell>
        </row>
        <row r="1064">
          <cell r="L1064" t="e">
            <v>#N/A</v>
          </cell>
        </row>
        <row r="1065">
          <cell r="L1065" t="e">
            <v>#N/A</v>
          </cell>
        </row>
        <row r="1066">
          <cell r="L1066" t="e">
            <v>#N/A</v>
          </cell>
        </row>
        <row r="1067">
          <cell r="L1067" t="e">
            <v>#N/A</v>
          </cell>
        </row>
        <row r="1068">
          <cell r="L1068" t="e">
            <v>#N/A</v>
          </cell>
        </row>
        <row r="1069">
          <cell r="L1069" t="e">
            <v>#N/A</v>
          </cell>
        </row>
        <row r="1070">
          <cell r="L1070" t="e">
            <v>#N/A</v>
          </cell>
        </row>
        <row r="1071">
          <cell r="L1071" t="e">
            <v>#N/A</v>
          </cell>
        </row>
        <row r="1072">
          <cell r="L1072" t="e">
            <v>#N/A</v>
          </cell>
        </row>
        <row r="1073">
          <cell r="L1073" t="e">
            <v>#N/A</v>
          </cell>
        </row>
        <row r="1074">
          <cell r="L1074" t="e">
            <v>#N/A</v>
          </cell>
        </row>
        <row r="1075">
          <cell r="L1075" t="e">
            <v>#N/A</v>
          </cell>
        </row>
        <row r="1076">
          <cell r="L1076" t="e">
            <v>#N/A</v>
          </cell>
        </row>
        <row r="1077">
          <cell r="L1077" t="e">
            <v>#N/A</v>
          </cell>
        </row>
        <row r="1078">
          <cell r="L1078" t="e">
            <v>#N/A</v>
          </cell>
        </row>
        <row r="1079">
          <cell r="L1079" t="e">
            <v>#N/A</v>
          </cell>
        </row>
        <row r="1080">
          <cell r="L1080" t="e">
            <v>#N/A</v>
          </cell>
        </row>
        <row r="1081">
          <cell r="L1081" t="e">
            <v>#N/A</v>
          </cell>
        </row>
        <row r="1082">
          <cell r="L1082" t="e">
            <v>#N/A</v>
          </cell>
        </row>
        <row r="1083">
          <cell r="L1083" t="e">
            <v>#N/A</v>
          </cell>
        </row>
        <row r="1084">
          <cell r="L1084" t="e">
            <v>#N/A</v>
          </cell>
        </row>
        <row r="1085">
          <cell r="L1085" t="e">
            <v>#N/A</v>
          </cell>
        </row>
        <row r="1086">
          <cell r="L1086" t="e">
            <v>#N/A</v>
          </cell>
        </row>
        <row r="1087">
          <cell r="L1087" t="e">
            <v>#N/A</v>
          </cell>
        </row>
        <row r="1088">
          <cell r="L1088" t="e">
            <v>#N/A</v>
          </cell>
        </row>
        <row r="1089">
          <cell r="L1089" t="e">
            <v>#N/A</v>
          </cell>
        </row>
        <row r="1090">
          <cell r="L1090" t="e">
            <v>#N/A</v>
          </cell>
        </row>
        <row r="1091">
          <cell r="L1091" t="e">
            <v>#N/A</v>
          </cell>
        </row>
        <row r="1092">
          <cell r="L1092" t="e">
            <v>#N/A</v>
          </cell>
        </row>
        <row r="1093">
          <cell r="L1093" t="e">
            <v>#N/A</v>
          </cell>
        </row>
        <row r="1094">
          <cell r="L1094" t="e">
            <v>#N/A</v>
          </cell>
        </row>
        <row r="1095">
          <cell r="L1095" t="e">
            <v>#N/A</v>
          </cell>
        </row>
        <row r="1096">
          <cell r="L1096" t="e">
            <v>#N/A</v>
          </cell>
        </row>
        <row r="1097">
          <cell r="L1097" t="e">
            <v>#N/A</v>
          </cell>
        </row>
        <row r="1098">
          <cell r="L1098" t="e">
            <v>#N/A</v>
          </cell>
        </row>
        <row r="1099">
          <cell r="L1099" t="e">
            <v>#N/A</v>
          </cell>
        </row>
        <row r="1100">
          <cell r="L1100" t="e">
            <v>#N/A</v>
          </cell>
        </row>
        <row r="1101">
          <cell r="L1101" t="e">
            <v>#N/A</v>
          </cell>
        </row>
        <row r="1102">
          <cell r="L1102" t="e">
            <v>#N/A</v>
          </cell>
        </row>
        <row r="1103">
          <cell r="L1103" t="e">
            <v>#N/A</v>
          </cell>
        </row>
        <row r="1104">
          <cell r="L1104" t="e">
            <v>#N/A</v>
          </cell>
        </row>
        <row r="1105">
          <cell r="L1105" t="e">
            <v>#N/A</v>
          </cell>
        </row>
        <row r="1106">
          <cell r="L1106" t="e">
            <v>#N/A</v>
          </cell>
        </row>
        <row r="1107">
          <cell r="L1107" t="e">
            <v>#N/A</v>
          </cell>
        </row>
        <row r="1108">
          <cell r="L1108" t="e">
            <v>#N/A</v>
          </cell>
        </row>
        <row r="1109">
          <cell r="L1109" t="e">
            <v>#N/A</v>
          </cell>
        </row>
        <row r="1110">
          <cell r="L1110" t="e">
            <v>#N/A</v>
          </cell>
        </row>
        <row r="1111">
          <cell r="L1111" t="e">
            <v>#N/A</v>
          </cell>
        </row>
        <row r="1112">
          <cell r="L1112" t="e">
            <v>#N/A</v>
          </cell>
        </row>
        <row r="1113">
          <cell r="L1113" t="e">
            <v>#N/A</v>
          </cell>
        </row>
        <row r="1114">
          <cell r="L1114" t="e">
            <v>#N/A</v>
          </cell>
        </row>
        <row r="1115">
          <cell r="L1115" t="e">
            <v>#N/A</v>
          </cell>
        </row>
        <row r="1116">
          <cell r="L1116" t="e">
            <v>#N/A</v>
          </cell>
        </row>
        <row r="1117">
          <cell r="L1117" t="e">
            <v>#N/A</v>
          </cell>
        </row>
        <row r="1118">
          <cell r="L1118" t="e">
            <v>#N/A</v>
          </cell>
        </row>
        <row r="1119">
          <cell r="L1119" t="e">
            <v>#N/A</v>
          </cell>
        </row>
        <row r="1120">
          <cell r="L1120" t="e">
            <v>#N/A</v>
          </cell>
        </row>
        <row r="1121">
          <cell r="L1121" t="e">
            <v>#N/A</v>
          </cell>
        </row>
        <row r="1122">
          <cell r="L1122" t="e">
            <v>#N/A</v>
          </cell>
        </row>
        <row r="1123">
          <cell r="L1123" t="e">
            <v>#N/A</v>
          </cell>
        </row>
        <row r="1124">
          <cell r="L1124" t="e">
            <v>#N/A</v>
          </cell>
        </row>
        <row r="1125">
          <cell r="L1125" t="e">
            <v>#N/A</v>
          </cell>
        </row>
        <row r="1126">
          <cell r="L1126" t="e">
            <v>#N/A</v>
          </cell>
        </row>
        <row r="1127">
          <cell r="L1127" t="e">
            <v>#N/A</v>
          </cell>
        </row>
        <row r="1128">
          <cell r="L1128" t="e">
            <v>#N/A</v>
          </cell>
        </row>
        <row r="1129">
          <cell r="L1129" t="e">
            <v>#N/A</v>
          </cell>
        </row>
        <row r="1130">
          <cell r="L1130" t="e">
            <v>#N/A</v>
          </cell>
        </row>
        <row r="1131">
          <cell r="L1131" t="e">
            <v>#N/A</v>
          </cell>
        </row>
        <row r="1132">
          <cell r="L1132" t="e">
            <v>#N/A</v>
          </cell>
        </row>
        <row r="1133">
          <cell r="L1133" t="e">
            <v>#N/A</v>
          </cell>
        </row>
        <row r="1134">
          <cell r="L1134" t="e">
            <v>#N/A</v>
          </cell>
        </row>
        <row r="1135">
          <cell r="L1135" t="e">
            <v>#N/A</v>
          </cell>
        </row>
        <row r="1136">
          <cell r="L1136" t="e">
            <v>#N/A</v>
          </cell>
        </row>
        <row r="1137">
          <cell r="L1137" t="e">
            <v>#N/A</v>
          </cell>
        </row>
        <row r="1138">
          <cell r="L1138" t="e">
            <v>#N/A</v>
          </cell>
        </row>
        <row r="1139">
          <cell r="L1139" t="e">
            <v>#N/A</v>
          </cell>
        </row>
        <row r="1140">
          <cell r="L1140" t="e">
            <v>#N/A</v>
          </cell>
        </row>
        <row r="1141">
          <cell r="L1141" t="e">
            <v>#N/A</v>
          </cell>
        </row>
        <row r="1142">
          <cell r="L1142" t="e">
            <v>#N/A</v>
          </cell>
        </row>
        <row r="1143">
          <cell r="L1143" t="e">
            <v>#N/A</v>
          </cell>
        </row>
        <row r="1144">
          <cell r="L1144" t="e">
            <v>#N/A</v>
          </cell>
        </row>
        <row r="1145">
          <cell r="L1145" t="e">
            <v>#N/A</v>
          </cell>
        </row>
        <row r="1146">
          <cell r="L1146" t="e">
            <v>#N/A</v>
          </cell>
        </row>
        <row r="1147">
          <cell r="L1147" t="e">
            <v>#N/A</v>
          </cell>
        </row>
        <row r="1148">
          <cell r="L1148" t="e">
            <v>#N/A</v>
          </cell>
        </row>
        <row r="1149">
          <cell r="L1149" t="e">
            <v>#N/A</v>
          </cell>
        </row>
        <row r="1150">
          <cell r="L1150" t="e">
            <v>#N/A</v>
          </cell>
        </row>
        <row r="1151">
          <cell r="L1151" t="e">
            <v>#N/A</v>
          </cell>
        </row>
        <row r="1152">
          <cell r="L1152" t="e">
            <v>#N/A</v>
          </cell>
        </row>
        <row r="1153">
          <cell r="L1153" t="e">
            <v>#N/A</v>
          </cell>
        </row>
        <row r="1154">
          <cell r="L1154" t="e">
            <v>#N/A</v>
          </cell>
        </row>
        <row r="1155">
          <cell r="L1155" t="e">
            <v>#N/A</v>
          </cell>
        </row>
        <row r="1156">
          <cell r="L1156" t="e">
            <v>#N/A</v>
          </cell>
        </row>
        <row r="1157">
          <cell r="L1157" t="e">
            <v>#N/A</v>
          </cell>
        </row>
        <row r="1158">
          <cell r="L1158" t="e">
            <v>#N/A</v>
          </cell>
        </row>
        <row r="1159">
          <cell r="L1159" t="e">
            <v>#N/A</v>
          </cell>
        </row>
        <row r="1160">
          <cell r="L1160" t="e">
            <v>#N/A</v>
          </cell>
        </row>
        <row r="1161">
          <cell r="L1161" t="e">
            <v>#N/A</v>
          </cell>
        </row>
        <row r="1162">
          <cell r="L1162" t="e">
            <v>#N/A</v>
          </cell>
        </row>
        <row r="1163">
          <cell r="L1163" t="e">
            <v>#N/A</v>
          </cell>
        </row>
        <row r="1164">
          <cell r="L1164" t="e">
            <v>#N/A</v>
          </cell>
        </row>
        <row r="1165">
          <cell r="L1165" t="e">
            <v>#N/A</v>
          </cell>
        </row>
        <row r="1166">
          <cell r="L1166" t="e">
            <v>#N/A</v>
          </cell>
        </row>
        <row r="1167">
          <cell r="L1167" t="e">
            <v>#N/A</v>
          </cell>
        </row>
        <row r="1168">
          <cell r="L1168" t="e">
            <v>#N/A</v>
          </cell>
        </row>
        <row r="1169">
          <cell r="L1169" t="e">
            <v>#N/A</v>
          </cell>
        </row>
        <row r="1170">
          <cell r="L1170" t="e">
            <v>#N/A</v>
          </cell>
        </row>
        <row r="1171">
          <cell r="L1171" t="e">
            <v>#N/A</v>
          </cell>
        </row>
        <row r="1172">
          <cell r="L1172" t="e">
            <v>#N/A</v>
          </cell>
        </row>
        <row r="1173">
          <cell r="L1173" t="e">
            <v>#N/A</v>
          </cell>
        </row>
        <row r="1174">
          <cell r="L1174" t="e">
            <v>#N/A</v>
          </cell>
        </row>
        <row r="1175">
          <cell r="L1175" t="e">
            <v>#N/A</v>
          </cell>
        </row>
        <row r="1176">
          <cell r="L1176" t="e">
            <v>#N/A</v>
          </cell>
        </row>
        <row r="1177">
          <cell r="L1177" t="e">
            <v>#N/A</v>
          </cell>
        </row>
        <row r="1178">
          <cell r="L1178" t="e">
            <v>#N/A</v>
          </cell>
        </row>
        <row r="1179">
          <cell r="L1179" t="e">
            <v>#N/A</v>
          </cell>
        </row>
        <row r="1180">
          <cell r="L1180" t="e">
            <v>#N/A</v>
          </cell>
        </row>
        <row r="1181">
          <cell r="L1181" t="e">
            <v>#N/A</v>
          </cell>
        </row>
        <row r="1182">
          <cell r="L1182" t="e">
            <v>#N/A</v>
          </cell>
        </row>
        <row r="1183">
          <cell r="L1183" t="e">
            <v>#N/A</v>
          </cell>
        </row>
        <row r="1184">
          <cell r="L1184" t="e">
            <v>#N/A</v>
          </cell>
        </row>
        <row r="1185">
          <cell r="L1185" t="e">
            <v>#N/A</v>
          </cell>
        </row>
        <row r="1186">
          <cell r="L1186" t="e">
            <v>#N/A</v>
          </cell>
        </row>
        <row r="1187">
          <cell r="L1187" t="e">
            <v>#N/A</v>
          </cell>
        </row>
        <row r="1188">
          <cell r="L1188" t="e">
            <v>#N/A</v>
          </cell>
        </row>
        <row r="1189">
          <cell r="L1189" t="e">
            <v>#N/A</v>
          </cell>
        </row>
        <row r="1190">
          <cell r="L1190" t="e">
            <v>#N/A</v>
          </cell>
        </row>
        <row r="1191">
          <cell r="L1191" t="e">
            <v>#N/A</v>
          </cell>
        </row>
        <row r="1192">
          <cell r="L1192" t="e">
            <v>#N/A</v>
          </cell>
        </row>
        <row r="1193">
          <cell r="L1193" t="e">
            <v>#N/A</v>
          </cell>
        </row>
        <row r="1194">
          <cell r="L1194" t="e">
            <v>#N/A</v>
          </cell>
        </row>
        <row r="1195">
          <cell r="L1195" t="e">
            <v>#N/A</v>
          </cell>
        </row>
        <row r="1196">
          <cell r="L1196" t="e">
            <v>#N/A</v>
          </cell>
        </row>
        <row r="1197">
          <cell r="L1197" t="e">
            <v>#N/A</v>
          </cell>
        </row>
        <row r="1198">
          <cell r="L1198" t="e">
            <v>#N/A</v>
          </cell>
        </row>
        <row r="1199">
          <cell r="L1199" t="e">
            <v>#N/A</v>
          </cell>
        </row>
        <row r="1200">
          <cell r="L1200" t="e">
            <v>#N/A</v>
          </cell>
        </row>
        <row r="1201">
          <cell r="L1201" t="e">
            <v>#N/A</v>
          </cell>
        </row>
        <row r="1202">
          <cell r="L1202" t="e">
            <v>#N/A</v>
          </cell>
        </row>
        <row r="1203">
          <cell r="L1203" t="e">
            <v>#N/A</v>
          </cell>
        </row>
        <row r="1204">
          <cell r="L1204" t="e">
            <v>#N/A</v>
          </cell>
        </row>
        <row r="1205">
          <cell r="L1205" t="e">
            <v>#N/A</v>
          </cell>
        </row>
        <row r="1206">
          <cell r="L1206" t="e">
            <v>#N/A</v>
          </cell>
        </row>
        <row r="1207">
          <cell r="L1207" t="e">
            <v>#N/A</v>
          </cell>
        </row>
        <row r="1208">
          <cell r="L1208" t="e">
            <v>#N/A</v>
          </cell>
        </row>
        <row r="1209">
          <cell r="L1209" t="e">
            <v>#N/A</v>
          </cell>
        </row>
        <row r="1210">
          <cell r="L1210" t="e">
            <v>#N/A</v>
          </cell>
        </row>
        <row r="1211">
          <cell r="L1211" t="e">
            <v>#N/A</v>
          </cell>
        </row>
        <row r="1212">
          <cell r="L1212" t="e">
            <v>#N/A</v>
          </cell>
        </row>
        <row r="1213">
          <cell r="L1213" t="e">
            <v>#N/A</v>
          </cell>
        </row>
        <row r="1214">
          <cell r="L1214" t="e">
            <v>#N/A</v>
          </cell>
        </row>
        <row r="1215">
          <cell r="L1215" t="e">
            <v>#N/A</v>
          </cell>
        </row>
        <row r="1216">
          <cell r="L1216" t="e">
            <v>#N/A</v>
          </cell>
        </row>
        <row r="1217">
          <cell r="L1217" t="e">
            <v>#N/A</v>
          </cell>
        </row>
        <row r="1218">
          <cell r="L1218" t="e">
            <v>#N/A</v>
          </cell>
        </row>
        <row r="1219">
          <cell r="L1219" t="e">
            <v>#N/A</v>
          </cell>
        </row>
        <row r="1220">
          <cell r="L1220" t="e">
            <v>#N/A</v>
          </cell>
        </row>
        <row r="1221">
          <cell r="L1221" t="e">
            <v>#N/A</v>
          </cell>
        </row>
        <row r="1222">
          <cell r="L1222" t="e">
            <v>#N/A</v>
          </cell>
        </row>
        <row r="1223">
          <cell r="L1223" t="e">
            <v>#N/A</v>
          </cell>
        </row>
        <row r="1224">
          <cell r="L1224" t="e">
            <v>#N/A</v>
          </cell>
        </row>
        <row r="1225">
          <cell r="L1225" t="e">
            <v>#N/A</v>
          </cell>
        </row>
        <row r="1226">
          <cell r="L1226" t="e">
            <v>#N/A</v>
          </cell>
        </row>
        <row r="1227">
          <cell r="L1227" t="e">
            <v>#N/A</v>
          </cell>
        </row>
        <row r="1228">
          <cell r="L1228" t="e">
            <v>#N/A</v>
          </cell>
        </row>
        <row r="1229">
          <cell r="L1229" t="e">
            <v>#N/A</v>
          </cell>
        </row>
        <row r="1230">
          <cell r="L1230" t="e">
            <v>#N/A</v>
          </cell>
        </row>
        <row r="1231">
          <cell r="L1231" t="e">
            <v>#N/A</v>
          </cell>
        </row>
        <row r="1232">
          <cell r="L1232" t="e">
            <v>#N/A</v>
          </cell>
        </row>
        <row r="1233">
          <cell r="L1233" t="e">
            <v>#N/A</v>
          </cell>
        </row>
        <row r="1234">
          <cell r="L1234" t="e">
            <v>#N/A</v>
          </cell>
        </row>
        <row r="1235">
          <cell r="L1235" t="e">
            <v>#N/A</v>
          </cell>
        </row>
        <row r="1236">
          <cell r="L1236" t="e">
            <v>#N/A</v>
          </cell>
        </row>
        <row r="1237">
          <cell r="L1237" t="e">
            <v>#N/A</v>
          </cell>
        </row>
        <row r="1238">
          <cell r="L1238" t="e">
            <v>#N/A</v>
          </cell>
        </row>
        <row r="1239">
          <cell r="L1239" t="e">
            <v>#N/A</v>
          </cell>
        </row>
        <row r="1240">
          <cell r="L1240" t="e">
            <v>#N/A</v>
          </cell>
        </row>
        <row r="1241">
          <cell r="L1241" t="e">
            <v>#N/A</v>
          </cell>
        </row>
        <row r="1242">
          <cell r="L1242" t="e">
            <v>#N/A</v>
          </cell>
        </row>
        <row r="1243">
          <cell r="L1243" t="e">
            <v>#N/A</v>
          </cell>
        </row>
        <row r="1244">
          <cell r="L1244" t="e">
            <v>#N/A</v>
          </cell>
        </row>
        <row r="1245">
          <cell r="L1245" t="e">
            <v>#N/A</v>
          </cell>
        </row>
        <row r="1246">
          <cell r="L1246" t="e">
            <v>#N/A</v>
          </cell>
        </row>
        <row r="1247">
          <cell r="L1247" t="e">
            <v>#N/A</v>
          </cell>
        </row>
        <row r="1248">
          <cell r="L1248" t="e">
            <v>#N/A</v>
          </cell>
        </row>
        <row r="1249">
          <cell r="L1249" t="e">
            <v>#N/A</v>
          </cell>
        </row>
        <row r="1250">
          <cell r="L1250" t="e">
            <v>#N/A</v>
          </cell>
        </row>
        <row r="1251">
          <cell r="L1251" t="e">
            <v>#N/A</v>
          </cell>
        </row>
        <row r="1252">
          <cell r="L1252" t="e">
            <v>#N/A</v>
          </cell>
        </row>
        <row r="1253">
          <cell r="L1253" t="e">
            <v>#N/A</v>
          </cell>
        </row>
        <row r="1254">
          <cell r="L1254" t="e">
            <v>#N/A</v>
          </cell>
        </row>
        <row r="1255">
          <cell r="L1255" t="e">
            <v>#N/A</v>
          </cell>
        </row>
        <row r="1256">
          <cell r="L1256" t="e">
            <v>#N/A</v>
          </cell>
        </row>
        <row r="1257">
          <cell r="L1257" t="e">
            <v>#N/A</v>
          </cell>
        </row>
        <row r="1258">
          <cell r="L1258" t="e">
            <v>#N/A</v>
          </cell>
        </row>
        <row r="1259">
          <cell r="L1259" t="e">
            <v>#N/A</v>
          </cell>
        </row>
        <row r="1260">
          <cell r="L1260" t="e">
            <v>#N/A</v>
          </cell>
        </row>
        <row r="1261">
          <cell r="L1261" t="e">
            <v>#N/A</v>
          </cell>
        </row>
        <row r="1262">
          <cell r="L1262" t="e">
            <v>#N/A</v>
          </cell>
        </row>
        <row r="1263">
          <cell r="L1263" t="e">
            <v>#N/A</v>
          </cell>
        </row>
        <row r="1264">
          <cell r="L1264" t="e">
            <v>#N/A</v>
          </cell>
        </row>
        <row r="1265">
          <cell r="L1265" t="e">
            <v>#N/A</v>
          </cell>
        </row>
        <row r="1266">
          <cell r="L1266" t="e">
            <v>#N/A</v>
          </cell>
        </row>
        <row r="1267">
          <cell r="L1267" t="e">
            <v>#N/A</v>
          </cell>
        </row>
        <row r="1268">
          <cell r="L1268" t="e">
            <v>#N/A</v>
          </cell>
        </row>
        <row r="1269">
          <cell r="L1269" t="e">
            <v>#N/A</v>
          </cell>
        </row>
        <row r="1270">
          <cell r="L1270" t="e">
            <v>#N/A</v>
          </cell>
        </row>
        <row r="1271">
          <cell r="L1271" t="e">
            <v>#N/A</v>
          </cell>
        </row>
        <row r="1272">
          <cell r="L1272" t="e">
            <v>#N/A</v>
          </cell>
        </row>
        <row r="1273">
          <cell r="L1273" t="e">
            <v>#N/A</v>
          </cell>
        </row>
        <row r="1274">
          <cell r="L1274" t="e">
            <v>#N/A</v>
          </cell>
        </row>
        <row r="1275">
          <cell r="L1275" t="e">
            <v>#N/A</v>
          </cell>
        </row>
        <row r="1276">
          <cell r="L1276" t="e">
            <v>#N/A</v>
          </cell>
        </row>
        <row r="1277">
          <cell r="L1277" t="e">
            <v>#N/A</v>
          </cell>
        </row>
        <row r="1278">
          <cell r="L1278" t="e">
            <v>#N/A</v>
          </cell>
        </row>
        <row r="1279">
          <cell r="L1279" t="e">
            <v>#N/A</v>
          </cell>
        </row>
        <row r="1280">
          <cell r="L1280" t="e">
            <v>#N/A</v>
          </cell>
        </row>
        <row r="1281">
          <cell r="L1281" t="e">
            <v>#N/A</v>
          </cell>
        </row>
        <row r="1282">
          <cell r="L1282" t="e">
            <v>#N/A</v>
          </cell>
        </row>
        <row r="1283">
          <cell r="L1283" t="e">
            <v>#N/A</v>
          </cell>
        </row>
        <row r="1284">
          <cell r="L1284" t="e">
            <v>#N/A</v>
          </cell>
        </row>
        <row r="1285">
          <cell r="L1285" t="e">
            <v>#N/A</v>
          </cell>
        </row>
        <row r="1286">
          <cell r="L1286" t="e">
            <v>#N/A</v>
          </cell>
        </row>
        <row r="1287">
          <cell r="L1287" t="e">
            <v>#N/A</v>
          </cell>
        </row>
        <row r="1288">
          <cell r="L1288" t="e">
            <v>#N/A</v>
          </cell>
        </row>
        <row r="1289">
          <cell r="L1289" t="e">
            <v>#N/A</v>
          </cell>
        </row>
        <row r="1290">
          <cell r="L1290" t="e">
            <v>#N/A</v>
          </cell>
        </row>
        <row r="1291">
          <cell r="L1291" t="e">
            <v>#N/A</v>
          </cell>
        </row>
        <row r="1292">
          <cell r="L1292" t="e">
            <v>#N/A</v>
          </cell>
        </row>
        <row r="1293">
          <cell r="L1293" t="e">
            <v>#N/A</v>
          </cell>
        </row>
        <row r="1294">
          <cell r="L1294" t="e">
            <v>#N/A</v>
          </cell>
        </row>
        <row r="1295">
          <cell r="L1295" t="e">
            <v>#N/A</v>
          </cell>
        </row>
        <row r="1296">
          <cell r="L1296" t="e">
            <v>#N/A</v>
          </cell>
        </row>
        <row r="1297">
          <cell r="L1297" t="e">
            <v>#N/A</v>
          </cell>
        </row>
        <row r="1298">
          <cell r="L1298" t="e">
            <v>#N/A</v>
          </cell>
        </row>
        <row r="1299">
          <cell r="L1299" t="e">
            <v>#N/A</v>
          </cell>
        </row>
        <row r="1300">
          <cell r="L1300" t="e">
            <v>#N/A</v>
          </cell>
        </row>
        <row r="1301">
          <cell r="L1301" t="e">
            <v>#N/A</v>
          </cell>
        </row>
        <row r="1302">
          <cell r="L1302" t="e">
            <v>#N/A</v>
          </cell>
        </row>
        <row r="1303">
          <cell r="L1303" t="e">
            <v>#N/A</v>
          </cell>
        </row>
        <row r="1304">
          <cell r="L1304" t="e">
            <v>#N/A</v>
          </cell>
        </row>
        <row r="1305">
          <cell r="L1305" t="e">
            <v>#N/A</v>
          </cell>
        </row>
        <row r="1306">
          <cell r="L1306" t="e">
            <v>#N/A</v>
          </cell>
        </row>
        <row r="1307">
          <cell r="L1307" t="e">
            <v>#N/A</v>
          </cell>
        </row>
        <row r="1308">
          <cell r="L1308" t="e">
            <v>#N/A</v>
          </cell>
        </row>
        <row r="1309">
          <cell r="L1309" t="e">
            <v>#N/A</v>
          </cell>
        </row>
        <row r="1310">
          <cell r="L1310" t="e">
            <v>#N/A</v>
          </cell>
        </row>
        <row r="1311">
          <cell r="L1311" t="e">
            <v>#N/A</v>
          </cell>
        </row>
        <row r="1312">
          <cell r="L1312" t="e">
            <v>#N/A</v>
          </cell>
        </row>
        <row r="1313">
          <cell r="L1313" t="e">
            <v>#N/A</v>
          </cell>
        </row>
        <row r="1314">
          <cell r="L1314" t="e">
            <v>#N/A</v>
          </cell>
        </row>
        <row r="1315">
          <cell r="L1315" t="e">
            <v>#N/A</v>
          </cell>
        </row>
        <row r="1316">
          <cell r="L1316" t="e">
            <v>#N/A</v>
          </cell>
        </row>
        <row r="1317">
          <cell r="L1317" t="e">
            <v>#N/A</v>
          </cell>
        </row>
        <row r="1318">
          <cell r="L1318" t="e">
            <v>#N/A</v>
          </cell>
        </row>
        <row r="1319">
          <cell r="L1319" t="e">
            <v>#N/A</v>
          </cell>
        </row>
        <row r="1320">
          <cell r="L1320" t="e">
            <v>#N/A</v>
          </cell>
        </row>
        <row r="1321">
          <cell r="L1321" t="e">
            <v>#N/A</v>
          </cell>
        </row>
        <row r="1322">
          <cell r="L1322" t="e">
            <v>#N/A</v>
          </cell>
        </row>
        <row r="1323">
          <cell r="L1323" t="e">
            <v>#N/A</v>
          </cell>
        </row>
        <row r="1324">
          <cell r="L1324" t="e">
            <v>#N/A</v>
          </cell>
        </row>
        <row r="1325">
          <cell r="L1325" t="e">
            <v>#N/A</v>
          </cell>
        </row>
        <row r="1326">
          <cell r="L1326" t="e">
            <v>#N/A</v>
          </cell>
        </row>
        <row r="1327">
          <cell r="L1327" t="e">
            <v>#N/A</v>
          </cell>
        </row>
        <row r="1328">
          <cell r="L1328" t="e">
            <v>#N/A</v>
          </cell>
        </row>
        <row r="1329">
          <cell r="L1329" t="e">
            <v>#N/A</v>
          </cell>
        </row>
        <row r="1330">
          <cell r="L1330" t="e">
            <v>#N/A</v>
          </cell>
        </row>
        <row r="1331">
          <cell r="L1331" t="e">
            <v>#N/A</v>
          </cell>
        </row>
        <row r="1332">
          <cell r="L1332" t="e">
            <v>#N/A</v>
          </cell>
        </row>
        <row r="1333">
          <cell r="L1333" t="e">
            <v>#N/A</v>
          </cell>
        </row>
        <row r="1334">
          <cell r="L1334" t="e">
            <v>#N/A</v>
          </cell>
        </row>
        <row r="1335">
          <cell r="L1335" t="e">
            <v>#N/A</v>
          </cell>
        </row>
        <row r="1336">
          <cell r="L1336" t="e">
            <v>#N/A</v>
          </cell>
        </row>
        <row r="1337">
          <cell r="L1337" t="e">
            <v>#N/A</v>
          </cell>
        </row>
        <row r="1338">
          <cell r="L1338" t="e">
            <v>#N/A</v>
          </cell>
        </row>
        <row r="1339">
          <cell r="L1339" t="e">
            <v>#N/A</v>
          </cell>
        </row>
        <row r="1340">
          <cell r="L1340" t="e">
            <v>#N/A</v>
          </cell>
        </row>
        <row r="1341">
          <cell r="L1341" t="e">
            <v>#N/A</v>
          </cell>
        </row>
        <row r="1342">
          <cell r="L1342" t="e">
            <v>#N/A</v>
          </cell>
        </row>
        <row r="1343">
          <cell r="L1343" t="e">
            <v>#N/A</v>
          </cell>
        </row>
        <row r="1344">
          <cell r="L1344" t="e">
            <v>#N/A</v>
          </cell>
        </row>
        <row r="1345">
          <cell r="L1345" t="e">
            <v>#N/A</v>
          </cell>
        </row>
        <row r="1346">
          <cell r="L1346" t="e">
            <v>#N/A</v>
          </cell>
        </row>
        <row r="1347">
          <cell r="L1347" t="e">
            <v>#N/A</v>
          </cell>
        </row>
        <row r="1348">
          <cell r="L1348" t="e">
            <v>#N/A</v>
          </cell>
        </row>
        <row r="1349">
          <cell r="L1349" t="e">
            <v>#N/A</v>
          </cell>
        </row>
        <row r="1350">
          <cell r="L1350" t="e">
            <v>#N/A</v>
          </cell>
        </row>
        <row r="1351">
          <cell r="L1351" t="e">
            <v>#N/A</v>
          </cell>
        </row>
        <row r="1352">
          <cell r="L1352" t="e">
            <v>#N/A</v>
          </cell>
        </row>
        <row r="1353">
          <cell r="L1353" t="e">
            <v>#N/A</v>
          </cell>
        </row>
        <row r="1354">
          <cell r="L1354" t="e">
            <v>#N/A</v>
          </cell>
        </row>
        <row r="1355">
          <cell r="L1355" t="e">
            <v>#N/A</v>
          </cell>
        </row>
        <row r="1356">
          <cell r="L1356" t="e">
            <v>#N/A</v>
          </cell>
        </row>
        <row r="1357">
          <cell r="L1357" t="e">
            <v>#N/A</v>
          </cell>
        </row>
        <row r="1358">
          <cell r="L1358" t="e">
            <v>#N/A</v>
          </cell>
        </row>
        <row r="1359">
          <cell r="L1359" t="e">
            <v>#N/A</v>
          </cell>
        </row>
        <row r="1360">
          <cell r="L1360" t="e">
            <v>#N/A</v>
          </cell>
        </row>
        <row r="1361">
          <cell r="L1361" t="e">
            <v>#N/A</v>
          </cell>
        </row>
        <row r="1362">
          <cell r="L1362" t="e">
            <v>#N/A</v>
          </cell>
        </row>
        <row r="1363">
          <cell r="L1363" t="e">
            <v>#N/A</v>
          </cell>
        </row>
        <row r="1364">
          <cell r="L1364" t="e">
            <v>#N/A</v>
          </cell>
        </row>
        <row r="1365">
          <cell r="L1365" t="e">
            <v>#N/A</v>
          </cell>
        </row>
        <row r="1366">
          <cell r="L1366" t="e">
            <v>#N/A</v>
          </cell>
        </row>
        <row r="1367">
          <cell r="L1367" t="e">
            <v>#N/A</v>
          </cell>
        </row>
        <row r="1368">
          <cell r="L1368" t="e">
            <v>#N/A</v>
          </cell>
        </row>
        <row r="1369">
          <cell r="L1369" t="e">
            <v>#N/A</v>
          </cell>
        </row>
        <row r="1370">
          <cell r="L1370" t="e">
            <v>#N/A</v>
          </cell>
        </row>
        <row r="1371">
          <cell r="L1371" t="e">
            <v>#N/A</v>
          </cell>
        </row>
        <row r="1372">
          <cell r="L1372" t="e">
            <v>#N/A</v>
          </cell>
        </row>
        <row r="1373">
          <cell r="L1373" t="e">
            <v>#N/A</v>
          </cell>
        </row>
        <row r="1374">
          <cell r="L1374" t="e">
            <v>#N/A</v>
          </cell>
        </row>
        <row r="1375">
          <cell r="L1375" t="e">
            <v>#N/A</v>
          </cell>
        </row>
        <row r="1376">
          <cell r="L1376" t="e">
            <v>#N/A</v>
          </cell>
        </row>
        <row r="1377">
          <cell r="L1377" t="e">
            <v>#N/A</v>
          </cell>
        </row>
        <row r="1378">
          <cell r="L1378" t="e">
            <v>#N/A</v>
          </cell>
        </row>
        <row r="1379">
          <cell r="L1379" t="e">
            <v>#N/A</v>
          </cell>
        </row>
        <row r="1380">
          <cell r="L1380" t="e">
            <v>#N/A</v>
          </cell>
        </row>
        <row r="1381">
          <cell r="L1381" t="e">
            <v>#N/A</v>
          </cell>
        </row>
        <row r="1382">
          <cell r="L1382" t="e">
            <v>#N/A</v>
          </cell>
        </row>
        <row r="1383">
          <cell r="L1383" t="e">
            <v>#N/A</v>
          </cell>
        </row>
        <row r="1384">
          <cell r="L1384" t="e">
            <v>#N/A</v>
          </cell>
        </row>
        <row r="1385">
          <cell r="L1385" t="e">
            <v>#N/A</v>
          </cell>
        </row>
        <row r="1386">
          <cell r="L1386" t="e">
            <v>#N/A</v>
          </cell>
        </row>
        <row r="1387">
          <cell r="L1387" t="e">
            <v>#N/A</v>
          </cell>
        </row>
        <row r="1388">
          <cell r="L1388" t="e">
            <v>#N/A</v>
          </cell>
        </row>
        <row r="1389">
          <cell r="L1389" t="e">
            <v>#N/A</v>
          </cell>
        </row>
        <row r="1390">
          <cell r="L1390" t="e">
            <v>#N/A</v>
          </cell>
        </row>
        <row r="1391">
          <cell r="L1391" t="e">
            <v>#N/A</v>
          </cell>
        </row>
        <row r="1392">
          <cell r="L1392" t="e">
            <v>#N/A</v>
          </cell>
        </row>
        <row r="1393">
          <cell r="L1393" t="e">
            <v>#N/A</v>
          </cell>
        </row>
        <row r="1394">
          <cell r="L1394" t="e">
            <v>#N/A</v>
          </cell>
        </row>
        <row r="1395">
          <cell r="L1395" t="e">
            <v>#N/A</v>
          </cell>
        </row>
        <row r="1396">
          <cell r="L1396" t="e">
            <v>#N/A</v>
          </cell>
        </row>
        <row r="1397">
          <cell r="L1397" t="e">
            <v>#N/A</v>
          </cell>
        </row>
        <row r="1398">
          <cell r="L1398" t="e">
            <v>#N/A</v>
          </cell>
        </row>
        <row r="1399">
          <cell r="L1399" t="e">
            <v>#N/A</v>
          </cell>
        </row>
        <row r="1400">
          <cell r="L1400" t="e">
            <v>#N/A</v>
          </cell>
        </row>
        <row r="1401">
          <cell r="L1401" t="e">
            <v>#N/A</v>
          </cell>
        </row>
        <row r="1402">
          <cell r="L1402" t="e">
            <v>#N/A</v>
          </cell>
        </row>
        <row r="1403">
          <cell r="L1403" t="e">
            <v>#N/A</v>
          </cell>
        </row>
        <row r="1404">
          <cell r="L1404" t="e">
            <v>#N/A</v>
          </cell>
        </row>
        <row r="1405">
          <cell r="L1405" t="e">
            <v>#N/A</v>
          </cell>
        </row>
        <row r="1406">
          <cell r="L1406" t="e">
            <v>#N/A</v>
          </cell>
        </row>
        <row r="1407">
          <cell r="L1407" t="e">
            <v>#N/A</v>
          </cell>
        </row>
        <row r="1408">
          <cell r="L1408" t="e">
            <v>#N/A</v>
          </cell>
        </row>
        <row r="1409">
          <cell r="L1409" t="e">
            <v>#N/A</v>
          </cell>
        </row>
        <row r="1410">
          <cell r="L1410" t="e">
            <v>#N/A</v>
          </cell>
        </row>
        <row r="1411">
          <cell r="L1411" t="e">
            <v>#N/A</v>
          </cell>
        </row>
        <row r="1412">
          <cell r="L1412" t="e">
            <v>#N/A</v>
          </cell>
        </row>
        <row r="1413">
          <cell r="L1413" t="e">
            <v>#N/A</v>
          </cell>
        </row>
        <row r="1414">
          <cell r="L1414" t="e">
            <v>#N/A</v>
          </cell>
        </row>
        <row r="1415">
          <cell r="L1415" t="e">
            <v>#N/A</v>
          </cell>
        </row>
        <row r="1416">
          <cell r="L1416" t="e">
            <v>#N/A</v>
          </cell>
        </row>
        <row r="1417">
          <cell r="L1417" t="e">
            <v>#N/A</v>
          </cell>
        </row>
        <row r="1418">
          <cell r="L1418" t="e">
            <v>#N/A</v>
          </cell>
        </row>
        <row r="1419">
          <cell r="L1419" t="e">
            <v>#N/A</v>
          </cell>
        </row>
        <row r="1420">
          <cell r="L1420" t="e">
            <v>#N/A</v>
          </cell>
        </row>
        <row r="1421">
          <cell r="L1421" t="e">
            <v>#N/A</v>
          </cell>
        </row>
        <row r="1422">
          <cell r="L1422" t="e">
            <v>#N/A</v>
          </cell>
        </row>
        <row r="1423">
          <cell r="L1423" t="e">
            <v>#N/A</v>
          </cell>
        </row>
        <row r="1424">
          <cell r="L1424" t="e">
            <v>#N/A</v>
          </cell>
        </row>
        <row r="1425">
          <cell r="L1425" t="e">
            <v>#N/A</v>
          </cell>
        </row>
        <row r="1426">
          <cell r="L1426" t="e">
            <v>#N/A</v>
          </cell>
        </row>
        <row r="1427">
          <cell r="L1427" t="e">
            <v>#N/A</v>
          </cell>
        </row>
        <row r="1428">
          <cell r="L1428" t="e">
            <v>#N/A</v>
          </cell>
        </row>
        <row r="1429">
          <cell r="L1429" t="e">
            <v>#N/A</v>
          </cell>
        </row>
        <row r="1430">
          <cell r="L1430" t="e">
            <v>#N/A</v>
          </cell>
        </row>
        <row r="1431">
          <cell r="L1431" t="e">
            <v>#N/A</v>
          </cell>
        </row>
        <row r="1432">
          <cell r="L1432" t="e">
            <v>#N/A</v>
          </cell>
        </row>
        <row r="1433">
          <cell r="L1433" t="e">
            <v>#N/A</v>
          </cell>
        </row>
        <row r="1434">
          <cell r="L1434" t="e">
            <v>#N/A</v>
          </cell>
        </row>
        <row r="1435">
          <cell r="L1435" t="e">
            <v>#N/A</v>
          </cell>
        </row>
        <row r="1436">
          <cell r="L1436" t="e">
            <v>#N/A</v>
          </cell>
        </row>
        <row r="1437">
          <cell r="L1437" t="e">
            <v>#N/A</v>
          </cell>
        </row>
        <row r="1438">
          <cell r="L1438" t="e">
            <v>#N/A</v>
          </cell>
        </row>
        <row r="1439">
          <cell r="L1439" t="e">
            <v>#N/A</v>
          </cell>
        </row>
        <row r="1440">
          <cell r="L1440" t="e">
            <v>#N/A</v>
          </cell>
        </row>
        <row r="1441">
          <cell r="L1441" t="e">
            <v>#N/A</v>
          </cell>
        </row>
        <row r="1442">
          <cell r="L1442" t="e">
            <v>#N/A</v>
          </cell>
        </row>
        <row r="1443">
          <cell r="L1443" t="e">
            <v>#N/A</v>
          </cell>
        </row>
        <row r="1444">
          <cell r="L1444" t="e">
            <v>#N/A</v>
          </cell>
        </row>
        <row r="1445">
          <cell r="L1445" t="e">
            <v>#N/A</v>
          </cell>
        </row>
        <row r="1446">
          <cell r="L1446" t="e">
            <v>#N/A</v>
          </cell>
        </row>
        <row r="1447">
          <cell r="L1447" t="e">
            <v>#N/A</v>
          </cell>
        </row>
        <row r="1448">
          <cell r="L1448" t="e">
            <v>#N/A</v>
          </cell>
        </row>
        <row r="1449">
          <cell r="L1449" t="e">
            <v>#N/A</v>
          </cell>
        </row>
        <row r="1450">
          <cell r="L1450" t="e">
            <v>#N/A</v>
          </cell>
        </row>
        <row r="1451">
          <cell r="L1451" t="e">
            <v>#N/A</v>
          </cell>
        </row>
        <row r="1452">
          <cell r="L1452" t="e">
            <v>#N/A</v>
          </cell>
        </row>
        <row r="1453">
          <cell r="L1453" t="e">
            <v>#N/A</v>
          </cell>
        </row>
        <row r="1454">
          <cell r="L1454" t="e">
            <v>#N/A</v>
          </cell>
        </row>
        <row r="1455">
          <cell r="L1455" t="e">
            <v>#N/A</v>
          </cell>
        </row>
        <row r="1456">
          <cell r="L1456" t="e">
            <v>#N/A</v>
          </cell>
        </row>
        <row r="1457">
          <cell r="L1457" t="e">
            <v>#N/A</v>
          </cell>
        </row>
        <row r="1458">
          <cell r="L1458" t="e">
            <v>#N/A</v>
          </cell>
        </row>
        <row r="1459">
          <cell r="L1459" t="e">
            <v>#N/A</v>
          </cell>
        </row>
        <row r="1460">
          <cell r="L1460" t="e">
            <v>#N/A</v>
          </cell>
        </row>
        <row r="1461">
          <cell r="L1461" t="e">
            <v>#N/A</v>
          </cell>
        </row>
        <row r="1462">
          <cell r="L1462" t="e">
            <v>#N/A</v>
          </cell>
        </row>
        <row r="1463">
          <cell r="L1463" t="e">
            <v>#N/A</v>
          </cell>
        </row>
        <row r="1464">
          <cell r="L1464" t="e">
            <v>#N/A</v>
          </cell>
        </row>
        <row r="1465">
          <cell r="L1465" t="e">
            <v>#N/A</v>
          </cell>
        </row>
        <row r="1466">
          <cell r="L1466" t="e">
            <v>#N/A</v>
          </cell>
        </row>
        <row r="1467">
          <cell r="L1467" t="e">
            <v>#N/A</v>
          </cell>
        </row>
        <row r="1468">
          <cell r="L1468" t="e">
            <v>#N/A</v>
          </cell>
        </row>
        <row r="1469">
          <cell r="L1469" t="e">
            <v>#N/A</v>
          </cell>
        </row>
        <row r="1470">
          <cell r="L1470" t="e">
            <v>#N/A</v>
          </cell>
        </row>
        <row r="1471">
          <cell r="L1471" t="e">
            <v>#N/A</v>
          </cell>
        </row>
        <row r="1472">
          <cell r="L1472" t="e">
            <v>#N/A</v>
          </cell>
        </row>
        <row r="1473">
          <cell r="L1473" t="e">
            <v>#N/A</v>
          </cell>
        </row>
        <row r="1474">
          <cell r="L1474" t="e">
            <v>#N/A</v>
          </cell>
        </row>
        <row r="1475">
          <cell r="L1475" t="e">
            <v>#N/A</v>
          </cell>
        </row>
        <row r="1476">
          <cell r="L1476" t="e">
            <v>#N/A</v>
          </cell>
        </row>
        <row r="1477">
          <cell r="L1477" t="e">
            <v>#N/A</v>
          </cell>
        </row>
        <row r="1478">
          <cell r="L1478" t="e">
            <v>#N/A</v>
          </cell>
        </row>
        <row r="1479">
          <cell r="L1479" t="e">
            <v>#N/A</v>
          </cell>
        </row>
        <row r="1480">
          <cell r="L1480" t="e">
            <v>#N/A</v>
          </cell>
        </row>
        <row r="1481">
          <cell r="L1481" t="e">
            <v>#N/A</v>
          </cell>
        </row>
        <row r="1482">
          <cell r="L1482" t="e">
            <v>#N/A</v>
          </cell>
        </row>
        <row r="1483">
          <cell r="L1483" t="e">
            <v>#N/A</v>
          </cell>
        </row>
        <row r="1484">
          <cell r="L1484" t="e">
            <v>#N/A</v>
          </cell>
        </row>
        <row r="1485">
          <cell r="L1485" t="e">
            <v>#N/A</v>
          </cell>
        </row>
        <row r="1486">
          <cell r="L1486" t="e">
            <v>#N/A</v>
          </cell>
        </row>
        <row r="1487">
          <cell r="L1487" t="e">
            <v>#N/A</v>
          </cell>
        </row>
        <row r="1488">
          <cell r="L1488" t="e">
            <v>#N/A</v>
          </cell>
        </row>
        <row r="1489">
          <cell r="L1489" t="e">
            <v>#N/A</v>
          </cell>
        </row>
        <row r="1490">
          <cell r="L1490" t="e">
            <v>#N/A</v>
          </cell>
        </row>
        <row r="1491">
          <cell r="L1491" t="e">
            <v>#N/A</v>
          </cell>
        </row>
        <row r="1492">
          <cell r="L1492" t="e">
            <v>#N/A</v>
          </cell>
        </row>
        <row r="1493">
          <cell r="L1493" t="e">
            <v>#N/A</v>
          </cell>
        </row>
        <row r="1494">
          <cell r="L1494" t="e">
            <v>#N/A</v>
          </cell>
        </row>
        <row r="1495">
          <cell r="L1495" t="e">
            <v>#N/A</v>
          </cell>
        </row>
        <row r="1496">
          <cell r="L1496" t="e">
            <v>#N/A</v>
          </cell>
        </row>
        <row r="1497">
          <cell r="L1497" t="e">
            <v>#N/A</v>
          </cell>
        </row>
        <row r="1498">
          <cell r="L1498" t="e">
            <v>#N/A</v>
          </cell>
        </row>
        <row r="1499">
          <cell r="L1499" t="e">
            <v>#N/A</v>
          </cell>
        </row>
        <row r="1500">
          <cell r="L1500" t="e">
            <v>#N/A</v>
          </cell>
        </row>
        <row r="1501">
          <cell r="L1501" t="e">
            <v>#N/A</v>
          </cell>
        </row>
        <row r="1502">
          <cell r="L1502" t="e">
            <v>#N/A</v>
          </cell>
        </row>
        <row r="1503">
          <cell r="L1503" t="e">
            <v>#N/A</v>
          </cell>
        </row>
        <row r="1504">
          <cell r="L1504" t="e">
            <v>#N/A</v>
          </cell>
        </row>
        <row r="1505">
          <cell r="L1505" t="e">
            <v>#N/A</v>
          </cell>
        </row>
        <row r="1506">
          <cell r="L1506" t="e">
            <v>#N/A</v>
          </cell>
        </row>
        <row r="1507">
          <cell r="L1507" t="e">
            <v>#N/A</v>
          </cell>
        </row>
        <row r="1508">
          <cell r="L1508" t="e">
            <v>#N/A</v>
          </cell>
        </row>
        <row r="1509">
          <cell r="L1509" t="e">
            <v>#N/A</v>
          </cell>
        </row>
        <row r="1510">
          <cell r="L1510" t="e">
            <v>#N/A</v>
          </cell>
        </row>
        <row r="1511">
          <cell r="L1511" t="e">
            <v>#N/A</v>
          </cell>
        </row>
        <row r="1512">
          <cell r="L1512" t="e">
            <v>#N/A</v>
          </cell>
        </row>
        <row r="1513">
          <cell r="L1513" t="e">
            <v>#N/A</v>
          </cell>
        </row>
        <row r="1514">
          <cell r="L1514" t="e">
            <v>#N/A</v>
          </cell>
        </row>
        <row r="1515">
          <cell r="L1515" t="e">
            <v>#N/A</v>
          </cell>
        </row>
        <row r="1516">
          <cell r="L1516" t="e">
            <v>#N/A</v>
          </cell>
        </row>
        <row r="1517">
          <cell r="L1517" t="e">
            <v>#N/A</v>
          </cell>
        </row>
        <row r="1518">
          <cell r="L1518" t="e">
            <v>#N/A</v>
          </cell>
        </row>
        <row r="1519">
          <cell r="L1519" t="e">
            <v>#N/A</v>
          </cell>
        </row>
        <row r="1520">
          <cell r="L1520" t="e">
            <v>#N/A</v>
          </cell>
        </row>
        <row r="1521">
          <cell r="L1521" t="e">
            <v>#N/A</v>
          </cell>
        </row>
        <row r="1522">
          <cell r="L1522" t="e">
            <v>#N/A</v>
          </cell>
        </row>
        <row r="1523">
          <cell r="L1523" t="e">
            <v>#N/A</v>
          </cell>
        </row>
        <row r="1524">
          <cell r="L1524" t="e">
            <v>#N/A</v>
          </cell>
        </row>
        <row r="1525">
          <cell r="L1525" t="e">
            <v>#N/A</v>
          </cell>
        </row>
        <row r="1526">
          <cell r="L1526" t="e">
            <v>#N/A</v>
          </cell>
        </row>
        <row r="1527">
          <cell r="L1527" t="e">
            <v>#N/A</v>
          </cell>
        </row>
        <row r="1528">
          <cell r="L1528" t="e">
            <v>#N/A</v>
          </cell>
        </row>
        <row r="1529">
          <cell r="L1529" t="e">
            <v>#N/A</v>
          </cell>
        </row>
        <row r="1530">
          <cell r="L1530" t="e">
            <v>#N/A</v>
          </cell>
        </row>
        <row r="1531">
          <cell r="L1531" t="e">
            <v>#N/A</v>
          </cell>
        </row>
        <row r="1532">
          <cell r="L1532" t="e">
            <v>#N/A</v>
          </cell>
        </row>
        <row r="1533">
          <cell r="L1533" t="e">
            <v>#N/A</v>
          </cell>
        </row>
        <row r="1534">
          <cell r="L1534" t="e">
            <v>#N/A</v>
          </cell>
        </row>
        <row r="1535">
          <cell r="L1535" t="e">
            <v>#N/A</v>
          </cell>
        </row>
        <row r="1536">
          <cell r="L1536" t="e">
            <v>#N/A</v>
          </cell>
        </row>
        <row r="1537">
          <cell r="L1537" t="e">
            <v>#N/A</v>
          </cell>
        </row>
        <row r="1538">
          <cell r="L1538" t="e">
            <v>#N/A</v>
          </cell>
        </row>
        <row r="1539">
          <cell r="L1539" t="e">
            <v>#N/A</v>
          </cell>
        </row>
        <row r="1540">
          <cell r="L1540" t="e">
            <v>#N/A</v>
          </cell>
        </row>
        <row r="1541">
          <cell r="L1541" t="e">
            <v>#N/A</v>
          </cell>
        </row>
        <row r="1542">
          <cell r="L1542" t="e">
            <v>#N/A</v>
          </cell>
        </row>
        <row r="1543">
          <cell r="L1543" t="e">
            <v>#N/A</v>
          </cell>
        </row>
        <row r="1544">
          <cell r="L1544" t="e">
            <v>#N/A</v>
          </cell>
        </row>
        <row r="1545">
          <cell r="L1545" t="e">
            <v>#N/A</v>
          </cell>
        </row>
        <row r="1546">
          <cell r="L1546" t="e">
            <v>#N/A</v>
          </cell>
        </row>
        <row r="1547">
          <cell r="L1547" t="e">
            <v>#N/A</v>
          </cell>
        </row>
        <row r="1548">
          <cell r="L1548" t="e">
            <v>#N/A</v>
          </cell>
        </row>
        <row r="1549">
          <cell r="L1549" t="e">
            <v>#N/A</v>
          </cell>
        </row>
        <row r="1550">
          <cell r="L1550" t="e">
            <v>#N/A</v>
          </cell>
        </row>
        <row r="1551">
          <cell r="L1551" t="e">
            <v>#N/A</v>
          </cell>
        </row>
        <row r="1552">
          <cell r="L1552" t="e">
            <v>#N/A</v>
          </cell>
        </row>
        <row r="1553">
          <cell r="L1553" t="e">
            <v>#N/A</v>
          </cell>
        </row>
        <row r="1554">
          <cell r="L1554" t="e">
            <v>#N/A</v>
          </cell>
        </row>
        <row r="1555">
          <cell r="L1555" t="e">
            <v>#N/A</v>
          </cell>
        </row>
        <row r="1556">
          <cell r="L1556" t="e">
            <v>#N/A</v>
          </cell>
        </row>
        <row r="1557">
          <cell r="L1557" t="e">
            <v>#N/A</v>
          </cell>
        </row>
        <row r="1558">
          <cell r="L1558" t="e">
            <v>#N/A</v>
          </cell>
        </row>
        <row r="1559">
          <cell r="L1559" t="e">
            <v>#N/A</v>
          </cell>
        </row>
        <row r="1560">
          <cell r="L1560" t="e">
            <v>#N/A</v>
          </cell>
        </row>
        <row r="1561">
          <cell r="L1561" t="e">
            <v>#N/A</v>
          </cell>
        </row>
        <row r="1562">
          <cell r="L1562" t="e">
            <v>#N/A</v>
          </cell>
        </row>
        <row r="1563">
          <cell r="L1563" t="e">
            <v>#N/A</v>
          </cell>
        </row>
        <row r="1564">
          <cell r="L1564" t="e">
            <v>#N/A</v>
          </cell>
        </row>
        <row r="1565">
          <cell r="L1565" t="e">
            <v>#N/A</v>
          </cell>
        </row>
        <row r="1566">
          <cell r="L1566" t="e">
            <v>#N/A</v>
          </cell>
        </row>
        <row r="1567">
          <cell r="L1567" t="e">
            <v>#N/A</v>
          </cell>
        </row>
        <row r="1568">
          <cell r="L1568" t="e">
            <v>#N/A</v>
          </cell>
        </row>
        <row r="1569">
          <cell r="L1569" t="e">
            <v>#N/A</v>
          </cell>
        </row>
        <row r="1570">
          <cell r="L1570" t="e">
            <v>#N/A</v>
          </cell>
        </row>
        <row r="1571">
          <cell r="L1571" t="e">
            <v>#N/A</v>
          </cell>
        </row>
        <row r="1572">
          <cell r="L1572" t="e">
            <v>#N/A</v>
          </cell>
        </row>
        <row r="1573">
          <cell r="L1573" t="e">
            <v>#N/A</v>
          </cell>
        </row>
        <row r="1574">
          <cell r="L1574" t="e">
            <v>#N/A</v>
          </cell>
        </row>
        <row r="1575">
          <cell r="L1575" t="e">
            <v>#N/A</v>
          </cell>
        </row>
        <row r="1576">
          <cell r="L1576" t="e">
            <v>#N/A</v>
          </cell>
        </row>
        <row r="1577">
          <cell r="L1577" t="e">
            <v>#N/A</v>
          </cell>
        </row>
        <row r="1578">
          <cell r="L1578" t="e">
            <v>#N/A</v>
          </cell>
        </row>
        <row r="1579">
          <cell r="L1579" t="e">
            <v>#N/A</v>
          </cell>
        </row>
        <row r="1580">
          <cell r="L1580" t="e">
            <v>#N/A</v>
          </cell>
        </row>
        <row r="1581">
          <cell r="L1581" t="e">
            <v>#N/A</v>
          </cell>
        </row>
        <row r="1582">
          <cell r="L1582" t="e">
            <v>#N/A</v>
          </cell>
        </row>
        <row r="1583">
          <cell r="L1583" t="e">
            <v>#N/A</v>
          </cell>
        </row>
        <row r="1584">
          <cell r="L1584" t="e">
            <v>#N/A</v>
          </cell>
        </row>
        <row r="1585">
          <cell r="L1585" t="e">
            <v>#N/A</v>
          </cell>
        </row>
        <row r="1586">
          <cell r="L1586" t="e">
            <v>#N/A</v>
          </cell>
        </row>
        <row r="1587">
          <cell r="L1587" t="e">
            <v>#N/A</v>
          </cell>
        </row>
        <row r="1588">
          <cell r="L1588" t="e">
            <v>#N/A</v>
          </cell>
        </row>
        <row r="1589">
          <cell r="L1589" t="e">
            <v>#N/A</v>
          </cell>
        </row>
        <row r="1590">
          <cell r="L1590" t="e">
            <v>#N/A</v>
          </cell>
        </row>
        <row r="1591">
          <cell r="L1591" t="e">
            <v>#N/A</v>
          </cell>
        </row>
        <row r="1592">
          <cell r="L1592" t="e">
            <v>#N/A</v>
          </cell>
        </row>
        <row r="1593">
          <cell r="L1593" t="e">
            <v>#N/A</v>
          </cell>
        </row>
        <row r="1594">
          <cell r="L1594" t="e">
            <v>#N/A</v>
          </cell>
        </row>
        <row r="1595">
          <cell r="L1595" t="e">
            <v>#N/A</v>
          </cell>
        </row>
        <row r="1596">
          <cell r="L1596" t="e">
            <v>#N/A</v>
          </cell>
        </row>
        <row r="1597">
          <cell r="L1597" t="e">
            <v>#N/A</v>
          </cell>
        </row>
        <row r="1598">
          <cell r="L1598" t="e">
            <v>#N/A</v>
          </cell>
        </row>
        <row r="1599">
          <cell r="L1599" t="e">
            <v>#N/A</v>
          </cell>
        </row>
        <row r="1600">
          <cell r="L1600" t="e">
            <v>#N/A</v>
          </cell>
        </row>
        <row r="1601">
          <cell r="L1601" t="e">
            <v>#N/A</v>
          </cell>
        </row>
        <row r="1602">
          <cell r="L1602" t="e">
            <v>#N/A</v>
          </cell>
        </row>
        <row r="1603">
          <cell r="L1603" t="e">
            <v>#N/A</v>
          </cell>
        </row>
        <row r="1604">
          <cell r="L1604" t="e">
            <v>#N/A</v>
          </cell>
        </row>
        <row r="1605">
          <cell r="L1605" t="e">
            <v>#N/A</v>
          </cell>
        </row>
        <row r="1606">
          <cell r="L1606" t="e">
            <v>#N/A</v>
          </cell>
        </row>
        <row r="1607">
          <cell r="L1607" t="e">
            <v>#N/A</v>
          </cell>
        </row>
        <row r="1608">
          <cell r="L1608" t="e">
            <v>#N/A</v>
          </cell>
        </row>
        <row r="1609">
          <cell r="L1609" t="e">
            <v>#N/A</v>
          </cell>
        </row>
        <row r="1610">
          <cell r="L1610" t="e">
            <v>#N/A</v>
          </cell>
        </row>
        <row r="1611">
          <cell r="L1611" t="e">
            <v>#N/A</v>
          </cell>
        </row>
        <row r="1612">
          <cell r="L1612" t="e">
            <v>#N/A</v>
          </cell>
        </row>
        <row r="1613">
          <cell r="L1613" t="e">
            <v>#N/A</v>
          </cell>
        </row>
        <row r="1614">
          <cell r="L1614" t="e">
            <v>#N/A</v>
          </cell>
        </row>
        <row r="1615">
          <cell r="L1615" t="e">
            <v>#N/A</v>
          </cell>
        </row>
        <row r="1616">
          <cell r="L1616" t="e">
            <v>#N/A</v>
          </cell>
        </row>
        <row r="1617">
          <cell r="L1617" t="e">
            <v>#N/A</v>
          </cell>
        </row>
        <row r="1618">
          <cell r="L1618" t="e">
            <v>#N/A</v>
          </cell>
        </row>
        <row r="1619">
          <cell r="L1619" t="e">
            <v>#N/A</v>
          </cell>
        </row>
        <row r="1620">
          <cell r="L1620" t="e">
            <v>#N/A</v>
          </cell>
        </row>
        <row r="1621">
          <cell r="L1621" t="e">
            <v>#N/A</v>
          </cell>
        </row>
        <row r="1622">
          <cell r="L1622" t="e">
            <v>#N/A</v>
          </cell>
        </row>
        <row r="1623">
          <cell r="L1623" t="e">
            <v>#N/A</v>
          </cell>
        </row>
        <row r="1624">
          <cell r="L1624" t="e">
            <v>#N/A</v>
          </cell>
        </row>
        <row r="1625">
          <cell r="L1625" t="e">
            <v>#N/A</v>
          </cell>
        </row>
        <row r="1626">
          <cell r="L1626" t="e">
            <v>#N/A</v>
          </cell>
        </row>
        <row r="1627">
          <cell r="L1627" t="e">
            <v>#N/A</v>
          </cell>
        </row>
        <row r="1628">
          <cell r="L1628" t="e">
            <v>#N/A</v>
          </cell>
        </row>
        <row r="1629">
          <cell r="L1629" t="e">
            <v>#N/A</v>
          </cell>
        </row>
        <row r="1630">
          <cell r="L1630" t="e">
            <v>#N/A</v>
          </cell>
        </row>
        <row r="1631">
          <cell r="L1631" t="e">
            <v>#N/A</v>
          </cell>
        </row>
        <row r="1632">
          <cell r="L1632" t="e">
            <v>#N/A</v>
          </cell>
        </row>
        <row r="1633">
          <cell r="L1633" t="e">
            <v>#N/A</v>
          </cell>
        </row>
        <row r="1634">
          <cell r="L1634" t="e">
            <v>#N/A</v>
          </cell>
        </row>
        <row r="1635">
          <cell r="L1635" t="e">
            <v>#N/A</v>
          </cell>
        </row>
        <row r="1636">
          <cell r="L1636" t="e">
            <v>#N/A</v>
          </cell>
        </row>
        <row r="1637">
          <cell r="L1637" t="e">
            <v>#N/A</v>
          </cell>
        </row>
        <row r="1638">
          <cell r="L1638" t="e">
            <v>#N/A</v>
          </cell>
        </row>
        <row r="1639">
          <cell r="L1639" t="e">
            <v>#N/A</v>
          </cell>
        </row>
        <row r="1640">
          <cell r="L1640" t="e">
            <v>#N/A</v>
          </cell>
        </row>
        <row r="1641">
          <cell r="L1641" t="e">
            <v>#N/A</v>
          </cell>
        </row>
        <row r="1642">
          <cell r="L1642" t="e">
            <v>#N/A</v>
          </cell>
        </row>
        <row r="1643">
          <cell r="L1643" t="e">
            <v>#N/A</v>
          </cell>
        </row>
        <row r="1644">
          <cell r="L1644" t="e">
            <v>#N/A</v>
          </cell>
        </row>
        <row r="1645">
          <cell r="L1645" t="e">
            <v>#N/A</v>
          </cell>
        </row>
        <row r="1646">
          <cell r="L1646" t="e">
            <v>#N/A</v>
          </cell>
        </row>
        <row r="1647">
          <cell r="L1647" t="e">
            <v>#N/A</v>
          </cell>
        </row>
        <row r="1648">
          <cell r="L1648" t="e">
            <v>#N/A</v>
          </cell>
        </row>
        <row r="1649">
          <cell r="L1649" t="e">
            <v>#N/A</v>
          </cell>
        </row>
        <row r="1650">
          <cell r="L1650" t="e">
            <v>#N/A</v>
          </cell>
        </row>
        <row r="1651">
          <cell r="L1651" t="e">
            <v>#N/A</v>
          </cell>
        </row>
        <row r="1652">
          <cell r="L1652" t="e">
            <v>#N/A</v>
          </cell>
        </row>
        <row r="1653">
          <cell r="L1653" t="e">
            <v>#N/A</v>
          </cell>
        </row>
        <row r="1654">
          <cell r="L1654" t="e">
            <v>#N/A</v>
          </cell>
        </row>
        <row r="1655">
          <cell r="L1655" t="e">
            <v>#N/A</v>
          </cell>
        </row>
        <row r="1656">
          <cell r="L1656" t="e">
            <v>#N/A</v>
          </cell>
        </row>
        <row r="1657">
          <cell r="L1657" t="e">
            <v>#N/A</v>
          </cell>
        </row>
        <row r="1658">
          <cell r="L1658" t="e">
            <v>#N/A</v>
          </cell>
        </row>
        <row r="1659">
          <cell r="L1659" t="e">
            <v>#N/A</v>
          </cell>
        </row>
        <row r="1660">
          <cell r="L1660" t="e">
            <v>#N/A</v>
          </cell>
        </row>
        <row r="1661">
          <cell r="L1661" t="e">
            <v>#N/A</v>
          </cell>
        </row>
        <row r="1662">
          <cell r="L1662" t="e">
            <v>#N/A</v>
          </cell>
        </row>
        <row r="1663">
          <cell r="L1663" t="e">
            <v>#N/A</v>
          </cell>
        </row>
        <row r="1664">
          <cell r="L1664" t="e">
            <v>#N/A</v>
          </cell>
        </row>
        <row r="1665">
          <cell r="L1665" t="e">
            <v>#N/A</v>
          </cell>
        </row>
        <row r="1666">
          <cell r="L1666" t="e">
            <v>#N/A</v>
          </cell>
        </row>
        <row r="1667">
          <cell r="L1667" t="e">
            <v>#N/A</v>
          </cell>
        </row>
        <row r="1668">
          <cell r="L1668" t="e">
            <v>#N/A</v>
          </cell>
        </row>
        <row r="1669">
          <cell r="L1669" t="e">
            <v>#N/A</v>
          </cell>
        </row>
        <row r="1670">
          <cell r="L1670" t="e">
            <v>#N/A</v>
          </cell>
        </row>
        <row r="1671">
          <cell r="L1671" t="e">
            <v>#N/A</v>
          </cell>
        </row>
        <row r="1672">
          <cell r="L1672" t="e">
            <v>#N/A</v>
          </cell>
        </row>
        <row r="1673">
          <cell r="L1673" t="e">
            <v>#N/A</v>
          </cell>
        </row>
        <row r="1674">
          <cell r="L1674" t="e">
            <v>#N/A</v>
          </cell>
        </row>
        <row r="1675">
          <cell r="L1675" t="e">
            <v>#N/A</v>
          </cell>
        </row>
        <row r="1676">
          <cell r="L1676" t="e">
            <v>#N/A</v>
          </cell>
        </row>
        <row r="1677">
          <cell r="L1677" t="e">
            <v>#N/A</v>
          </cell>
        </row>
        <row r="1678">
          <cell r="L1678" t="e">
            <v>#N/A</v>
          </cell>
        </row>
        <row r="1679">
          <cell r="L1679" t="e">
            <v>#N/A</v>
          </cell>
        </row>
        <row r="1680">
          <cell r="L1680" t="e">
            <v>#N/A</v>
          </cell>
        </row>
        <row r="1681">
          <cell r="L1681" t="e">
            <v>#N/A</v>
          </cell>
        </row>
        <row r="1682">
          <cell r="L1682" t="e">
            <v>#N/A</v>
          </cell>
        </row>
        <row r="1683">
          <cell r="L1683" t="e">
            <v>#N/A</v>
          </cell>
        </row>
        <row r="1684">
          <cell r="L1684" t="e">
            <v>#N/A</v>
          </cell>
        </row>
        <row r="1685">
          <cell r="L1685" t="e">
            <v>#N/A</v>
          </cell>
        </row>
        <row r="1686">
          <cell r="L1686" t="e">
            <v>#N/A</v>
          </cell>
        </row>
        <row r="1687">
          <cell r="L1687" t="e">
            <v>#N/A</v>
          </cell>
        </row>
        <row r="1688">
          <cell r="L1688" t="e">
            <v>#N/A</v>
          </cell>
        </row>
        <row r="1689">
          <cell r="L1689" t="e">
            <v>#N/A</v>
          </cell>
        </row>
        <row r="1690">
          <cell r="L1690" t="e">
            <v>#N/A</v>
          </cell>
        </row>
        <row r="1691">
          <cell r="L1691" t="e">
            <v>#N/A</v>
          </cell>
        </row>
        <row r="1692">
          <cell r="L1692" t="e">
            <v>#N/A</v>
          </cell>
        </row>
        <row r="1693">
          <cell r="L1693" t="e">
            <v>#N/A</v>
          </cell>
        </row>
        <row r="1694">
          <cell r="L1694" t="e">
            <v>#N/A</v>
          </cell>
        </row>
        <row r="1695">
          <cell r="L1695" t="e">
            <v>#N/A</v>
          </cell>
        </row>
        <row r="1696">
          <cell r="L1696" t="e">
            <v>#N/A</v>
          </cell>
        </row>
        <row r="1697">
          <cell r="L1697" t="e">
            <v>#N/A</v>
          </cell>
        </row>
        <row r="1698">
          <cell r="L1698" t="e">
            <v>#N/A</v>
          </cell>
        </row>
        <row r="1699">
          <cell r="L1699" t="e">
            <v>#N/A</v>
          </cell>
        </row>
        <row r="1700">
          <cell r="L1700" t="e">
            <v>#N/A</v>
          </cell>
        </row>
        <row r="1701">
          <cell r="L1701" t="e">
            <v>#N/A</v>
          </cell>
        </row>
        <row r="1702">
          <cell r="L1702" t="e">
            <v>#N/A</v>
          </cell>
        </row>
        <row r="1703">
          <cell r="L1703" t="e">
            <v>#N/A</v>
          </cell>
        </row>
        <row r="1704">
          <cell r="L1704" t="e">
            <v>#N/A</v>
          </cell>
        </row>
        <row r="1705">
          <cell r="L1705" t="e">
            <v>#N/A</v>
          </cell>
        </row>
        <row r="1706">
          <cell r="L1706" t="e">
            <v>#N/A</v>
          </cell>
        </row>
        <row r="1707">
          <cell r="L1707" t="e">
            <v>#N/A</v>
          </cell>
        </row>
        <row r="1708">
          <cell r="L1708" t="e">
            <v>#N/A</v>
          </cell>
        </row>
        <row r="1709">
          <cell r="L1709" t="e">
            <v>#N/A</v>
          </cell>
        </row>
        <row r="1710">
          <cell r="L1710" t="e">
            <v>#N/A</v>
          </cell>
        </row>
        <row r="1711">
          <cell r="L1711" t="e">
            <v>#N/A</v>
          </cell>
        </row>
        <row r="1712">
          <cell r="L1712" t="e">
            <v>#N/A</v>
          </cell>
        </row>
        <row r="1713">
          <cell r="L1713" t="e">
            <v>#N/A</v>
          </cell>
        </row>
        <row r="1714">
          <cell r="L1714" t="e">
            <v>#N/A</v>
          </cell>
        </row>
        <row r="1715">
          <cell r="L1715" t="e">
            <v>#N/A</v>
          </cell>
        </row>
        <row r="1716">
          <cell r="L1716" t="e">
            <v>#N/A</v>
          </cell>
        </row>
        <row r="1717">
          <cell r="L1717" t="e">
            <v>#N/A</v>
          </cell>
        </row>
        <row r="1718">
          <cell r="L1718" t="e">
            <v>#N/A</v>
          </cell>
        </row>
        <row r="1719">
          <cell r="L1719" t="e">
            <v>#N/A</v>
          </cell>
        </row>
        <row r="1720">
          <cell r="L1720" t="e">
            <v>#N/A</v>
          </cell>
        </row>
        <row r="1721">
          <cell r="L1721" t="e">
            <v>#N/A</v>
          </cell>
        </row>
        <row r="1722">
          <cell r="L1722" t="e">
            <v>#N/A</v>
          </cell>
        </row>
        <row r="1723">
          <cell r="L1723" t="e">
            <v>#N/A</v>
          </cell>
        </row>
        <row r="1724">
          <cell r="L1724" t="e">
            <v>#N/A</v>
          </cell>
        </row>
        <row r="1725">
          <cell r="L1725" t="e">
            <v>#N/A</v>
          </cell>
        </row>
        <row r="1726">
          <cell r="L1726" t="e">
            <v>#N/A</v>
          </cell>
        </row>
        <row r="1727">
          <cell r="L1727" t="e">
            <v>#N/A</v>
          </cell>
        </row>
        <row r="1728">
          <cell r="L1728" t="e">
            <v>#N/A</v>
          </cell>
        </row>
        <row r="1729">
          <cell r="L1729" t="e">
            <v>#N/A</v>
          </cell>
        </row>
        <row r="1730">
          <cell r="L1730" t="e">
            <v>#N/A</v>
          </cell>
        </row>
        <row r="1731">
          <cell r="L1731" t="e">
            <v>#N/A</v>
          </cell>
        </row>
        <row r="1732">
          <cell r="L1732" t="e">
            <v>#N/A</v>
          </cell>
        </row>
        <row r="1733">
          <cell r="L1733" t="e">
            <v>#N/A</v>
          </cell>
        </row>
        <row r="1734">
          <cell r="L1734" t="e">
            <v>#N/A</v>
          </cell>
        </row>
        <row r="1735">
          <cell r="L1735" t="e">
            <v>#N/A</v>
          </cell>
        </row>
        <row r="1736">
          <cell r="L1736" t="e">
            <v>#N/A</v>
          </cell>
        </row>
        <row r="1737">
          <cell r="L1737" t="e">
            <v>#N/A</v>
          </cell>
        </row>
        <row r="1738">
          <cell r="L1738" t="e">
            <v>#N/A</v>
          </cell>
        </row>
        <row r="1739">
          <cell r="L1739" t="e">
            <v>#N/A</v>
          </cell>
        </row>
        <row r="1740">
          <cell r="L1740" t="e">
            <v>#N/A</v>
          </cell>
        </row>
        <row r="1741">
          <cell r="L1741" t="e">
            <v>#N/A</v>
          </cell>
        </row>
        <row r="1742">
          <cell r="L1742" t="e">
            <v>#N/A</v>
          </cell>
        </row>
        <row r="1743">
          <cell r="L1743" t="e">
            <v>#N/A</v>
          </cell>
        </row>
        <row r="1744">
          <cell r="L1744" t="e">
            <v>#N/A</v>
          </cell>
        </row>
        <row r="1745">
          <cell r="L1745" t="e">
            <v>#N/A</v>
          </cell>
        </row>
        <row r="1746">
          <cell r="L1746" t="e">
            <v>#N/A</v>
          </cell>
        </row>
        <row r="1747">
          <cell r="L1747" t="e">
            <v>#N/A</v>
          </cell>
        </row>
        <row r="1748">
          <cell r="L1748" t="e">
            <v>#N/A</v>
          </cell>
        </row>
        <row r="1749">
          <cell r="L1749" t="e">
            <v>#N/A</v>
          </cell>
        </row>
        <row r="1750">
          <cell r="L1750" t="e">
            <v>#N/A</v>
          </cell>
        </row>
        <row r="1751">
          <cell r="L1751" t="e">
            <v>#N/A</v>
          </cell>
        </row>
        <row r="1752">
          <cell r="L1752" t="e">
            <v>#N/A</v>
          </cell>
        </row>
        <row r="1753">
          <cell r="L1753" t="e">
            <v>#N/A</v>
          </cell>
        </row>
        <row r="1754">
          <cell r="L1754" t="e">
            <v>#N/A</v>
          </cell>
        </row>
        <row r="1755">
          <cell r="L1755" t="e">
            <v>#N/A</v>
          </cell>
        </row>
        <row r="1756">
          <cell r="L1756" t="e">
            <v>#N/A</v>
          </cell>
        </row>
        <row r="1757">
          <cell r="L1757" t="e">
            <v>#N/A</v>
          </cell>
        </row>
        <row r="1758">
          <cell r="L1758" t="e">
            <v>#N/A</v>
          </cell>
        </row>
        <row r="1759">
          <cell r="L1759" t="e">
            <v>#N/A</v>
          </cell>
        </row>
        <row r="1760">
          <cell r="L1760" t="e">
            <v>#N/A</v>
          </cell>
        </row>
        <row r="1761">
          <cell r="L1761" t="e">
            <v>#N/A</v>
          </cell>
        </row>
        <row r="1762">
          <cell r="L1762" t="e">
            <v>#N/A</v>
          </cell>
        </row>
        <row r="1763">
          <cell r="L1763" t="e">
            <v>#N/A</v>
          </cell>
        </row>
        <row r="1764">
          <cell r="L1764" t="e">
            <v>#N/A</v>
          </cell>
        </row>
        <row r="1765">
          <cell r="L1765" t="e">
            <v>#N/A</v>
          </cell>
        </row>
        <row r="1766">
          <cell r="L1766" t="e">
            <v>#N/A</v>
          </cell>
        </row>
        <row r="1767">
          <cell r="L1767" t="e">
            <v>#N/A</v>
          </cell>
        </row>
        <row r="1768">
          <cell r="L1768" t="e">
            <v>#N/A</v>
          </cell>
        </row>
        <row r="1769">
          <cell r="L1769" t="e">
            <v>#N/A</v>
          </cell>
        </row>
        <row r="1770">
          <cell r="L1770" t="e">
            <v>#N/A</v>
          </cell>
        </row>
        <row r="1771">
          <cell r="L1771" t="e">
            <v>#N/A</v>
          </cell>
        </row>
        <row r="1772">
          <cell r="L1772" t="e">
            <v>#N/A</v>
          </cell>
        </row>
        <row r="1773">
          <cell r="L1773" t="e">
            <v>#N/A</v>
          </cell>
        </row>
        <row r="1774">
          <cell r="L1774" t="e">
            <v>#N/A</v>
          </cell>
        </row>
        <row r="1775">
          <cell r="L1775" t="e">
            <v>#N/A</v>
          </cell>
        </row>
        <row r="1776">
          <cell r="L1776" t="e">
            <v>#N/A</v>
          </cell>
        </row>
        <row r="1777">
          <cell r="L1777" t="e">
            <v>#N/A</v>
          </cell>
        </row>
        <row r="1778">
          <cell r="L1778" t="e">
            <v>#N/A</v>
          </cell>
        </row>
        <row r="1779">
          <cell r="L1779" t="e">
            <v>#N/A</v>
          </cell>
        </row>
        <row r="1780">
          <cell r="L1780" t="e">
            <v>#N/A</v>
          </cell>
        </row>
        <row r="1781">
          <cell r="L1781" t="e">
            <v>#N/A</v>
          </cell>
        </row>
        <row r="1782">
          <cell r="L1782" t="e">
            <v>#N/A</v>
          </cell>
        </row>
        <row r="1783">
          <cell r="L1783" t="e">
            <v>#N/A</v>
          </cell>
        </row>
        <row r="1784">
          <cell r="L1784" t="e">
            <v>#N/A</v>
          </cell>
        </row>
        <row r="1785">
          <cell r="L1785" t="e">
            <v>#N/A</v>
          </cell>
        </row>
        <row r="1786">
          <cell r="L1786" t="e">
            <v>#N/A</v>
          </cell>
        </row>
        <row r="1787">
          <cell r="L1787" t="e">
            <v>#N/A</v>
          </cell>
        </row>
        <row r="1788">
          <cell r="L1788" t="e">
            <v>#N/A</v>
          </cell>
        </row>
        <row r="1789">
          <cell r="L1789" t="e">
            <v>#N/A</v>
          </cell>
        </row>
        <row r="1790">
          <cell r="L1790" t="e">
            <v>#N/A</v>
          </cell>
        </row>
        <row r="1791">
          <cell r="L1791" t="e">
            <v>#N/A</v>
          </cell>
        </row>
        <row r="1792">
          <cell r="L1792" t="e">
            <v>#N/A</v>
          </cell>
        </row>
        <row r="1793">
          <cell r="L1793" t="e">
            <v>#N/A</v>
          </cell>
        </row>
        <row r="1794">
          <cell r="L1794" t="e">
            <v>#N/A</v>
          </cell>
        </row>
        <row r="1795">
          <cell r="L1795" t="e">
            <v>#N/A</v>
          </cell>
        </row>
        <row r="1796">
          <cell r="L1796" t="e">
            <v>#N/A</v>
          </cell>
        </row>
        <row r="1797">
          <cell r="L1797" t="e">
            <v>#N/A</v>
          </cell>
        </row>
        <row r="1798">
          <cell r="L1798" t="e">
            <v>#N/A</v>
          </cell>
        </row>
        <row r="1799">
          <cell r="L1799" t="e">
            <v>#N/A</v>
          </cell>
        </row>
        <row r="1800">
          <cell r="L1800" t="e">
            <v>#N/A</v>
          </cell>
        </row>
        <row r="1801">
          <cell r="L1801" t="e">
            <v>#N/A</v>
          </cell>
        </row>
        <row r="1802">
          <cell r="L1802" t="e">
            <v>#N/A</v>
          </cell>
        </row>
        <row r="1803">
          <cell r="L1803" t="e">
            <v>#N/A</v>
          </cell>
        </row>
        <row r="1804">
          <cell r="L1804" t="e">
            <v>#N/A</v>
          </cell>
        </row>
        <row r="1805">
          <cell r="L1805" t="e">
            <v>#N/A</v>
          </cell>
        </row>
        <row r="1806">
          <cell r="L1806" t="e">
            <v>#N/A</v>
          </cell>
        </row>
        <row r="1807">
          <cell r="L1807" t="e">
            <v>#N/A</v>
          </cell>
        </row>
        <row r="1808">
          <cell r="L1808" t="e">
            <v>#N/A</v>
          </cell>
        </row>
        <row r="1809">
          <cell r="L1809" t="e">
            <v>#N/A</v>
          </cell>
        </row>
        <row r="1810">
          <cell r="L1810" t="e">
            <v>#N/A</v>
          </cell>
        </row>
        <row r="1811">
          <cell r="L1811" t="e">
            <v>#N/A</v>
          </cell>
        </row>
        <row r="1812">
          <cell r="L1812" t="e">
            <v>#N/A</v>
          </cell>
        </row>
        <row r="1813">
          <cell r="L1813" t="e">
            <v>#N/A</v>
          </cell>
        </row>
        <row r="1814">
          <cell r="L1814" t="e">
            <v>#N/A</v>
          </cell>
        </row>
        <row r="1815">
          <cell r="L1815" t="e">
            <v>#N/A</v>
          </cell>
        </row>
        <row r="1816">
          <cell r="L1816" t="e">
            <v>#N/A</v>
          </cell>
        </row>
        <row r="1817">
          <cell r="L1817" t="e">
            <v>#N/A</v>
          </cell>
        </row>
        <row r="1818">
          <cell r="L1818" t="e">
            <v>#N/A</v>
          </cell>
        </row>
        <row r="1819">
          <cell r="L1819" t="e">
            <v>#N/A</v>
          </cell>
        </row>
        <row r="1820">
          <cell r="L1820" t="e">
            <v>#N/A</v>
          </cell>
        </row>
        <row r="1821">
          <cell r="L1821" t="e">
            <v>#N/A</v>
          </cell>
        </row>
        <row r="1822">
          <cell r="L1822" t="e">
            <v>#N/A</v>
          </cell>
        </row>
        <row r="1823">
          <cell r="L1823" t="e">
            <v>#N/A</v>
          </cell>
        </row>
        <row r="1824">
          <cell r="L1824" t="e">
            <v>#N/A</v>
          </cell>
        </row>
        <row r="1825">
          <cell r="L1825" t="e">
            <v>#N/A</v>
          </cell>
        </row>
        <row r="1826">
          <cell r="L1826" t="e">
            <v>#N/A</v>
          </cell>
        </row>
        <row r="1827">
          <cell r="L1827" t="e">
            <v>#N/A</v>
          </cell>
        </row>
        <row r="1828">
          <cell r="L1828" t="e">
            <v>#N/A</v>
          </cell>
        </row>
        <row r="1829">
          <cell r="L1829" t="e">
            <v>#N/A</v>
          </cell>
        </row>
        <row r="1830">
          <cell r="L1830" t="e">
            <v>#N/A</v>
          </cell>
        </row>
        <row r="1831">
          <cell r="L1831" t="e">
            <v>#N/A</v>
          </cell>
        </row>
        <row r="1832">
          <cell r="L1832" t="e">
            <v>#N/A</v>
          </cell>
        </row>
        <row r="1833">
          <cell r="L1833" t="e">
            <v>#N/A</v>
          </cell>
        </row>
        <row r="1834">
          <cell r="L1834" t="e">
            <v>#N/A</v>
          </cell>
        </row>
        <row r="1835">
          <cell r="L1835" t="e">
            <v>#N/A</v>
          </cell>
        </row>
        <row r="1836">
          <cell r="L1836" t="e">
            <v>#N/A</v>
          </cell>
        </row>
        <row r="1837">
          <cell r="L1837" t="e">
            <v>#N/A</v>
          </cell>
        </row>
        <row r="1838">
          <cell r="L1838" t="e">
            <v>#N/A</v>
          </cell>
        </row>
        <row r="1839">
          <cell r="L1839" t="e">
            <v>#N/A</v>
          </cell>
        </row>
        <row r="1840">
          <cell r="L1840" t="e">
            <v>#N/A</v>
          </cell>
        </row>
        <row r="1841">
          <cell r="L1841" t="e">
            <v>#N/A</v>
          </cell>
        </row>
        <row r="1842">
          <cell r="L1842" t="e">
            <v>#N/A</v>
          </cell>
        </row>
        <row r="1843">
          <cell r="L1843" t="e">
            <v>#N/A</v>
          </cell>
        </row>
        <row r="1844">
          <cell r="L1844" t="e">
            <v>#N/A</v>
          </cell>
        </row>
        <row r="1845">
          <cell r="L1845" t="e">
            <v>#N/A</v>
          </cell>
        </row>
        <row r="1846">
          <cell r="L1846" t="e">
            <v>#N/A</v>
          </cell>
        </row>
        <row r="1847">
          <cell r="L1847" t="e">
            <v>#N/A</v>
          </cell>
        </row>
        <row r="1848">
          <cell r="L1848" t="e">
            <v>#N/A</v>
          </cell>
        </row>
        <row r="1849">
          <cell r="L1849" t="e">
            <v>#N/A</v>
          </cell>
        </row>
        <row r="1850">
          <cell r="L1850" t="e">
            <v>#N/A</v>
          </cell>
        </row>
        <row r="1851">
          <cell r="L1851" t="e">
            <v>#N/A</v>
          </cell>
        </row>
        <row r="1852">
          <cell r="L1852" t="e">
            <v>#N/A</v>
          </cell>
        </row>
        <row r="1853">
          <cell r="L1853" t="e">
            <v>#N/A</v>
          </cell>
        </row>
        <row r="1854">
          <cell r="L1854" t="e">
            <v>#N/A</v>
          </cell>
        </row>
        <row r="1855">
          <cell r="L1855" t="e">
            <v>#N/A</v>
          </cell>
        </row>
        <row r="1856">
          <cell r="L1856" t="e">
            <v>#N/A</v>
          </cell>
        </row>
        <row r="1857">
          <cell r="L1857" t="e">
            <v>#N/A</v>
          </cell>
        </row>
        <row r="1858">
          <cell r="L1858" t="e">
            <v>#N/A</v>
          </cell>
        </row>
        <row r="1859">
          <cell r="L1859" t="e">
            <v>#N/A</v>
          </cell>
        </row>
        <row r="1860">
          <cell r="L1860" t="e">
            <v>#N/A</v>
          </cell>
        </row>
        <row r="1861">
          <cell r="L1861" t="e">
            <v>#N/A</v>
          </cell>
        </row>
        <row r="1862">
          <cell r="L1862" t="e">
            <v>#N/A</v>
          </cell>
        </row>
        <row r="1863">
          <cell r="L1863" t="e">
            <v>#N/A</v>
          </cell>
        </row>
        <row r="1864">
          <cell r="L1864" t="e">
            <v>#N/A</v>
          </cell>
        </row>
        <row r="1865">
          <cell r="L1865" t="e">
            <v>#N/A</v>
          </cell>
        </row>
        <row r="1866">
          <cell r="L1866" t="e">
            <v>#N/A</v>
          </cell>
        </row>
        <row r="1867">
          <cell r="L1867" t="e">
            <v>#N/A</v>
          </cell>
        </row>
        <row r="1868">
          <cell r="L1868" t="e">
            <v>#N/A</v>
          </cell>
        </row>
        <row r="1869">
          <cell r="L1869" t="e">
            <v>#N/A</v>
          </cell>
        </row>
        <row r="1870">
          <cell r="L1870" t="e">
            <v>#N/A</v>
          </cell>
        </row>
        <row r="1871">
          <cell r="L1871" t="e">
            <v>#N/A</v>
          </cell>
        </row>
        <row r="1872">
          <cell r="L1872" t="e">
            <v>#N/A</v>
          </cell>
        </row>
        <row r="1873">
          <cell r="L1873" t="e">
            <v>#N/A</v>
          </cell>
        </row>
        <row r="1874">
          <cell r="L1874" t="e">
            <v>#N/A</v>
          </cell>
        </row>
        <row r="1875">
          <cell r="L1875" t="e">
            <v>#N/A</v>
          </cell>
        </row>
        <row r="1876">
          <cell r="L1876" t="e">
            <v>#N/A</v>
          </cell>
        </row>
        <row r="1877">
          <cell r="L1877" t="e">
            <v>#N/A</v>
          </cell>
        </row>
        <row r="1878">
          <cell r="L1878" t="e">
            <v>#N/A</v>
          </cell>
        </row>
        <row r="1879">
          <cell r="L1879" t="e">
            <v>#N/A</v>
          </cell>
        </row>
        <row r="1880">
          <cell r="L1880" t="e">
            <v>#N/A</v>
          </cell>
        </row>
        <row r="1881">
          <cell r="L1881" t="e">
            <v>#N/A</v>
          </cell>
        </row>
        <row r="1882">
          <cell r="L1882" t="e">
            <v>#N/A</v>
          </cell>
        </row>
        <row r="1883">
          <cell r="L1883" t="e">
            <v>#N/A</v>
          </cell>
        </row>
        <row r="1884">
          <cell r="L1884" t="e">
            <v>#N/A</v>
          </cell>
        </row>
        <row r="1885">
          <cell r="L1885" t="e">
            <v>#N/A</v>
          </cell>
        </row>
        <row r="1886">
          <cell r="L1886" t="e">
            <v>#N/A</v>
          </cell>
        </row>
        <row r="1887">
          <cell r="L1887" t="e">
            <v>#N/A</v>
          </cell>
        </row>
        <row r="1888">
          <cell r="L1888" t="e">
            <v>#N/A</v>
          </cell>
        </row>
        <row r="1889">
          <cell r="L1889" t="e">
            <v>#N/A</v>
          </cell>
        </row>
        <row r="1890">
          <cell r="L1890" t="e">
            <v>#N/A</v>
          </cell>
        </row>
        <row r="1891">
          <cell r="L1891" t="e">
            <v>#N/A</v>
          </cell>
        </row>
        <row r="1892">
          <cell r="L1892" t="e">
            <v>#N/A</v>
          </cell>
        </row>
        <row r="1893">
          <cell r="L1893" t="e">
            <v>#N/A</v>
          </cell>
        </row>
        <row r="1894">
          <cell r="L1894" t="e">
            <v>#N/A</v>
          </cell>
        </row>
        <row r="1895">
          <cell r="L1895" t="e">
            <v>#N/A</v>
          </cell>
        </row>
        <row r="1896">
          <cell r="L1896" t="e">
            <v>#N/A</v>
          </cell>
        </row>
        <row r="1897">
          <cell r="L1897" t="e">
            <v>#N/A</v>
          </cell>
        </row>
        <row r="1898">
          <cell r="L1898" t="e">
            <v>#N/A</v>
          </cell>
        </row>
        <row r="1899">
          <cell r="L1899" t="e">
            <v>#N/A</v>
          </cell>
        </row>
        <row r="1900">
          <cell r="L1900" t="e">
            <v>#N/A</v>
          </cell>
        </row>
        <row r="1901">
          <cell r="L1901" t="e">
            <v>#N/A</v>
          </cell>
        </row>
        <row r="1902">
          <cell r="L1902" t="e">
            <v>#N/A</v>
          </cell>
        </row>
        <row r="1903">
          <cell r="L1903" t="e">
            <v>#N/A</v>
          </cell>
        </row>
        <row r="1904">
          <cell r="L1904" t="e">
            <v>#N/A</v>
          </cell>
        </row>
        <row r="1905">
          <cell r="L1905" t="e">
            <v>#N/A</v>
          </cell>
        </row>
        <row r="1906">
          <cell r="L1906" t="e">
            <v>#N/A</v>
          </cell>
        </row>
        <row r="1907">
          <cell r="L1907" t="e">
            <v>#N/A</v>
          </cell>
        </row>
        <row r="1908">
          <cell r="L1908" t="e">
            <v>#N/A</v>
          </cell>
        </row>
        <row r="1909">
          <cell r="L1909" t="e">
            <v>#N/A</v>
          </cell>
        </row>
        <row r="1910">
          <cell r="L1910" t="e">
            <v>#N/A</v>
          </cell>
        </row>
        <row r="1911">
          <cell r="L1911" t="e">
            <v>#N/A</v>
          </cell>
        </row>
        <row r="1912">
          <cell r="L1912" t="e">
            <v>#N/A</v>
          </cell>
        </row>
        <row r="1913">
          <cell r="L1913" t="e">
            <v>#N/A</v>
          </cell>
        </row>
        <row r="1914">
          <cell r="L1914" t="e">
            <v>#N/A</v>
          </cell>
        </row>
        <row r="1915">
          <cell r="L1915" t="e">
            <v>#N/A</v>
          </cell>
        </row>
        <row r="1916">
          <cell r="L1916" t="e">
            <v>#N/A</v>
          </cell>
        </row>
        <row r="1917">
          <cell r="L1917" t="e">
            <v>#N/A</v>
          </cell>
        </row>
        <row r="1918">
          <cell r="L1918" t="e">
            <v>#N/A</v>
          </cell>
        </row>
        <row r="1919">
          <cell r="L1919" t="e">
            <v>#N/A</v>
          </cell>
        </row>
        <row r="1920">
          <cell r="L1920" t="e">
            <v>#N/A</v>
          </cell>
        </row>
        <row r="1921">
          <cell r="L1921" t="e">
            <v>#N/A</v>
          </cell>
        </row>
        <row r="1922">
          <cell r="L1922" t="e">
            <v>#N/A</v>
          </cell>
        </row>
        <row r="1923">
          <cell r="L1923" t="e">
            <v>#N/A</v>
          </cell>
        </row>
        <row r="1924">
          <cell r="L1924" t="e">
            <v>#N/A</v>
          </cell>
        </row>
        <row r="1925">
          <cell r="L1925" t="e">
            <v>#N/A</v>
          </cell>
        </row>
        <row r="1926">
          <cell r="L1926" t="e">
            <v>#N/A</v>
          </cell>
        </row>
        <row r="1927">
          <cell r="L1927" t="e">
            <v>#N/A</v>
          </cell>
        </row>
        <row r="1928">
          <cell r="L1928" t="e">
            <v>#N/A</v>
          </cell>
        </row>
        <row r="1929">
          <cell r="L1929" t="e">
            <v>#N/A</v>
          </cell>
        </row>
        <row r="1930">
          <cell r="L1930" t="e">
            <v>#N/A</v>
          </cell>
        </row>
        <row r="1931">
          <cell r="L1931" t="e">
            <v>#N/A</v>
          </cell>
        </row>
        <row r="1932">
          <cell r="L1932" t="e">
            <v>#N/A</v>
          </cell>
        </row>
        <row r="1933">
          <cell r="L1933" t="e">
            <v>#N/A</v>
          </cell>
        </row>
        <row r="1934">
          <cell r="L1934" t="e">
            <v>#N/A</v>
          </cell>
        </row>
        <row r="1935">
          <cell r="L1935" t="e">
            <v>#N/A</v>
          </cell>
        </row>
        <row r="1936">
          <cell r="L1936" t="e">
            <v>#N/A</v>
          </cell>
        </row>
        <row r="1937">
          <cell r="L1937" t="e">
            <v>#N/A</v>
          </cell>
        </row>
        <row r="1938">
          <cell r="L1938" t="e">
            <v>#N/A</v>
          </cell>
        </row>
        <row r="1939">
          <cell r="L1939" t="e">
            <v>#N/A</v>
          </cell>
        </row>
        <row r="1940">
          <cell r="L1940" t="e">
            <v>#N/A</v>
          </cell>
        </row>
        <row r="1941">
          <cell r="L1941" t="e">
            <v>#N/A</v>
          </cell>
        </row>
        <row r="1942">
          <cell r="L1942" t="e">
            <v>#N/A</v>
          </cell>
        </row>
        <row r="1943">
          <cell r="L1943" t="e">
            <v>#N/A</v>
          </cell>
        </row>
        <row r="1944">
          <cell r="L1944" t="e">
            <v>#N/A</v>
          </cell>
        </row>
        <row r="1945">
          <cell r="L1945" t="e">
            <v>#N/A</v>
          </cell>
        </row>
        <row r="1946">
          <cell r="L1946" t="e">
            <v>#N/A</v>
          </cell>
        </row>
        <row r="1947">
          <cell r="L1947" t="e">
            <v>#N/A</v>
          </cell>
        </row>
        <row r="1948">
          <cell r="L1948" t="e">
            <v>#N/A</v>
          </cell>
        </row>
        <row r="1949">
          <cell r="L1949" t="e">
            <v>#N/A</v>
          </cell>
        </row>
        <row r="1950">
          <cell r="L1950" t="e">
            <v>#N/A</v>
          </cell>
        </row>
        <row r="1951">
          <cell r="L1951" t="e">
            <v>#N/A</v>
          </cell>
        </row>
        <row r="1952">
          <cell r="L1952" t="e">
            <v>#N/A</v>
          </cell>
        </row>
        <row r="1953">
          <cell r="L1953" t="e">
            <v>#N/A</v>
          </cell>
        </row>
        <row r="1954">
          <cell r="L1954" t="e">
            <v>#N/A</v>
          </cell>
        </row>
        <row r="1955">
          <cell r="L1955" t="e">
            <v>#N/A</v>
          </cell>
        </row>
        <row r="1956">
          <cell r="L1956" t="e">
            <v>#N/A</v>
          </cell>
        </row>
        <row r="1957">
          <cell r="L1957" t="e">
            <v>#N/A</v>
          </cell>
        </row>
        <row r="1958">
          <cell r="L1958" t="e">
            <v>#N/A</v>
          </cell>
        </row>
        <row r="1959">
          <cell r="L1959" t="e">
            <v>#N/A</v>
          </cell>
        </row>
        <row r="1960">
          <cell r="L1960" t="e">
            <v>#N/A</v>
          </cell>
        </row>
        <row r="1961">
          <cell r="L1961" t="e">
            <v>#N/A</v>
          </cell>
        </row>
        <row r="1962">
          <cell r="L1962" t="e">
            <v>#N/A</v>
          </cell>
        </row>
        <row r="1963">
          <cell r="L1963" t="e">
            <v>#N/A</v>
          </cell>
        </row>
        <row r="1964">
          <cell r="L1964" t="e">
            <v>#N/A</v>
          </cell>
        </row>
        <row r="1965">
          <cell r="L1965" t="e">
            <v>#N/A</v>
          </cell>
        </row>
        <row r="1966">
          <cell r="L1966" t="e">
            <v>#N/A</v>
          </cell>
        </row>
        <row r="1967">
          <cell r="L1967" t="e">
            <v>#N/A</v>
          </cell>
        </row>
        <row r="1968">
          <cell r="L1968" t="e">
            <v>#N/A</v>
          </cell>
        </row>
        <row r="1969">
          <cell r="L1969" t="e">
            <v>#N/A</v>
          </cell>
        </row>
        <row r="1970">
          <cell r="L1970" t="e">
            <v>#N/A</v>
          </cell>
        </row>
        <row r="1971">
          <cell r="L1971" t="e">
            <v>#N/A</v>
          </cell>
        </row>
        <row r="1972">
          <cell r="L1972" t="e">
            <v>#N/A</v>
          </cell>
        </row>
        <row r="1973">
          <cell r="L1973" t="e">
            <v>#N/A</v>
          </cell>
        </row>
        <row r="1974">
          <cell r="L1974" t="e">
            <v>#N/A</v>
          </cell>
        </row>
        <row r="1975">
          <cell r="L1975" t="e">
            <v>#N/A</v>
          </cell>
        </row>
        <row r="1976">
          <cell r="L1976" t="e">
            <v>#N/A</v>
          </cell>
        </row>
        <row r="1977">
          <cell r="L1977" t="e">
            <v>#N/A</v>
          </cell>
        </row>
        <row r="1978">
          <cell r="L1978" t="e">
            <v>#N/A</v>
          </cell>
        </row>
        <row r="1979">
          <cell r="L1979" t="e">
            <v>#N/A</v>
          </cell>
        </row>
        <row r="1980">
          <cell r="L1980" t="e">
            <v>#N/A</v>
          </cell>
        </row>
        <row r="1981">
          <cell r="L1981" t="e">
            <v>#N/A</v>
          </cell>
        </row>
        <row r="1982">
          <cell r="L1982" t="e">
            <v>#N/A</v>
          </cell>
        </row>
        <row r="1983">
          <cell r="L1983" t="e">
            <v>#N/A</v>
          </cell>
        </row>
        <row r="1984">
          <cell r="L1984" t="e">
            <v>#N/A</v>
          </cell>
        </row>
        <row r="1985">
          <cell r="L1985" t="e">
            <v>#N/A</v>
          </cell>
        </row>
        <row r="1986">
          <cell r="L1986" t="e">
            <v>#N/A</v>
          </cell>
        </row>
        <row r="1987">
          <cell r="L1987" t="e">
            <v>#N/A</v>
          </cell>
        </row>
        <row r="1988">
          <cell r="L1988" t="e">
            <v>#N/A</v>
          </cell>
        </row>
        <row r="1989">
          <cell r="L1989" t="e">
            <v>#N/A</v>
          </cell>
        </row>
        <row r="1990">
          <cell r="L1990" t="e">
            <v>#N/A</v>
          </cell>
        </row>
        <row r="1991">
          <cell r="L1991" t="e">
            <v>#N/A</v>
          </cell>
        </row>
        <row r="1992">
          <cell r="L1992" t="e">
            <v>#N/A</v>
          </cell>
        </row>
        <row r="1993">
          <cell r="L1993" t="e">
            <v>#N/A</v>
          </cell>
        </row>
        <row r="1994">
          <cell r="L1994" t="e">
            <v>#N/A</v>
          </cell>
        </row>
        <row r="1995">
          <cell r="L1995" t="e">
            <v>#N/A</v>
          </cell>
        </row>
        <row r="1996">
          <cell r="L1996" t="e">
            <v>#N/A</v>
          </cell>
        </row>
        <row r="1997">
          <cell r="L1997" t="e">
            <v>#N/A</v>
          </cell>
        </row>
        <row r="1998">
          <cell r="L1998" t="e">
            <v>#N/A</v>
          </cell>
        </row>
        <row r="1999">
          <cell r="L1999" t="e">
            <v>#N/A</v>
          </cell>
        </row>
        <row r="2000">
          <cell r="L2000" t="e">
            <v>#N/A</v>
          </cell>
        </row>
        <row r="2001">
          <cell r="L2001" t="e">
            <v>#N/A</v>
          </cell>
        </row>
        <row r="2002">
          <cell r="L2002" t="e">
            <v>#N/A</v>
          </cell>
        </row>
        <row r="2003">
          <cell r="L2003" t="e">
            <v>#N/A</v>
          </cell>
        </row>
        <row r="2004">
          <cell r="L2004" t="e">
            <v>#N/A</v>
          </cell>
        </row>
        <row r="2005">
          <cell r="L2005" t="e">
            <v>#N/A</v>
          </cell>
        </row>
        <row r="2006">
          <cell r="L2006" t="e">
            <v>#N/A</v>
          </cell>
        </row>
        <row r="2007">
          <cell r="L2007" t="e">
            <v>#N/A</v>
          </cell>
        </row>
        <row r="2008">
          <cell r="L2008" t="e">
            <v>#N/A</v>
          </cell>
        </row>
        <row r="2009">
          <cell r="L2009" t="e">
            <v>#N/A</v>
          </cell>
        </row>
        <row r="2010">
          <cell r="L2010" t="e">
            <v>#N/A</v>
          </cell>
        </row>
        <row r="2011">
          <cell r="L2011" t="e">
            <v>#N/A</v>
          </cell>
        </row>
        <row r="2012">
          <cell r="L2012" t="e">
            <v>#N/A</v>
          </cell>
        </row>
        <row r="2013">
          <cell r="L2013" t="e">
            <v>#N/A</v>
          </cell>
        </row>
        <row r="2014">
          <cell r="L2014" t="e">
            <v>#N/A</v>
          </cell>
        </row>
        <row r="2015">
          <cell r="L2015" t="e">
            <v>#N/A</v>
          </cell>
        </row>
        <row r="2016">
          <cell r="L2016" t="e">
            <v>#N/A</v>
          </cell>
        </row>
        <row r="2017">
          <cell r="L2017" t="e">
            <v>#N/A</v>
          </cell>
        </row>
        <row r="2018">
          <cell r="L2018" t="e">
            <v>#N/A</v>
          </cell>
        </row>
        <row r="2019">
          <cell r="L2019" t="e">
            <v>#N/A</v>
          </cell>
        </row>
        <row r="2020">
          <cell r="L2020" t="e">
            <v>#N/A</v>
          </cell>
        </row>
        <row r="2021">
          <cell r="L2021" t="e">
            <v>#N/A</v>
          </cell>
        </row>
        <row r="2022">
          <cell r="L2022" t="e">
            <v>#N/A</v>
          </cell>
        </row>
        <row r="2023">
          <cell r="L2023" t="e">
            <v>#N/A</v>
          </cell>
        </row>
        <row r="2024">
          <cell r="L2024" t="e">
            <v>#N/A</v>
          </cell>
        </row>
        <row r="2025">
          <cell r="L2025" t="e">
            <v>#N/A</v>
          </cell>
        </row>
        <row r="2026">
          <cell r="L2026" t="e">
            <v>#N/A</v>
          </cell>
        </row>
        <row r="2027">
          <cell r="L2027" t="e">
            <v>#N/A</v>
          </cell>
        </row>
        <row r="2028">
          <cell r="L2028" t="e">
            <v>#N/A</v>
          </cell>
        </row>
        <row r="2029">
          <cell r="L2029" t="e">
            <v>#N/A</v>
          </cell>
        </row>
        <row r="2030">
          <cell r="L2030" t="e">
            <v>#N/A</v>
          </cell>
        </row>
        <row r="2031">
          <cell r="L2031" t="e">
            <v>#N/A</v>
          </cell>
        </row>
        <row r="2032">
          <cell r="L2032" t="e">
            <v>#N/A</v>
          </cell>
        </row>
        <row r="2033">
          <cell r="L2033" t="e">
            <v>#N/A</v>
          </cell>
        </row>
        <row r="2034">
          <cell r="L2034" t="e">
            <v>#N/A</v>
          </cell>
        </row>
        <row r="2035">
          <cell r="L2035" t="e">
            <v>#N/A</v>
          </cell>
        </row>
        <row r="2036">
          <cell r="L2036" t="e">
            <v>#N/A</v>
          </cell>
        </row>
        <row r="2037">
          <cell r="L2037" t="e">
            <v>#N/A</v>
          </cell>
        </row>
        <row r="2038">
          <cell r="L2038" t="e">
            <v>#N/A</v>
          </cell>
        </row>
        <row r="2039">
          <cell r="L2039" t="e">
            <v>#N/A</v>
          </cell>
        </row>
        <row r="2040">
          <cell r="L2040" t="e">
            <v>#N/A</v>
          </cell>
        </row>
        <row r="2041">
          <cell r="L2041" t="e">
            <v>#N/A</v>
          </cell>
        </row>
        <row r="2042">
          <cell r="L2042" t="e">
            <v>#N/A</v>
          </cell>
        </row>
        <row r="2043">
          <cell r="L2043" t="e">
            <v>#N/A</v>
          </cell>
        </row>
        <row r="2044">
          <cell r="L2044" t="e">
            <v>#N/A</v>
          </cell>
        </row>
        <row r="2045">
          <cell r="L2045" t="e">
            <v>#N/A</v>
          </cell>
        </row>
        <row r="2046">
          <cell r="L2046" t="e">
            <v>#N/A</v>
          </cell>
        </row>
        <row r="2047">
          <cell r="L2047" t="e">
            <v>#N/A</v>
          </cell>
        </row>
        <row r="2048">
          <cell r="L2048" t="e">
            <v>#N/A</v>
          </cell>
        </row>
        <row r="2049">
          <cell r="L2049" t="e">
            <v>#N/A</v>
          </cell>
        </row>
        <row r="2050">
          <cell r="L2050" t="e">
            <v>#N/A</v>
          </cell>
        </row>
        <row r="2051">
          <cell r="L2051" t="e">
            <v>#N/A</v>
          </cell>
        </row>
        <row r="2052">
          <cell r="L2052" t="e">
            <v>#N/A</v>
          </cell>
        </row>
        <row r="2053">
          <cell r="L2053" t="e">
            <v>#N/A</v>
          </cell>
        </row>
        <row r="2054">
          <cell r="L2054" t="e">
            <v>#N/A</v>
          </cell>
        </row>
        <row r="2055">
          <cell r="L2055" t="e">
            <v>#N/A</v>
          </cell>
        </row>
        <row r="2056">
          <cell r="L2056" t="e">
            <v>#N/A</v>
          </cell>
        </row>
        <row r="2057">
          <cell r="L2057" t="e">
            <v>#N/A</v>
          </cell>
        </row>
        <row r="2058">
          <cell r="L2058" t="e">
            <v>#N/A</v>
          </cell>
        </row>
        <row r="2059">
          <cell r="L2059" t="e">
            <v>#N/A</v>
          </cell>
        </row>
        <row r="2060">
          <cell r="L2060" t="e">
            <v>#N/A</v>
          </cell>
        </row>
        <row r="2061">
          <cell r="L2061" t="e">
            <v>#N/A</v>
          </cell>
        </row>
        <row r="2062">
          <cell r="L2062" t="e">
            <v>#N/A</v>
          </cell>
        </row>
        <row r="2063">
          <cell r="L2063" t="e">
            <v>#N/A</v>
          </cell>
        </row>
        <row r="2064">
          <cell r="L2064" t="e">
            <v>#N/A</v>
          </cell>
        </row>
        <row r="2065">
          <cell r="L2065" t="e">
            <v>#N/A</v>
          </cell>
        </row>
        <row r="2066">
          <cell r="L2066" t="e">
            <v>#N/A</v>
          </cell>
        </row>
        <row r="2067">
          <cell r="L2067" t="e">
            <v>#N/A</v>
          </cell>
        </row>
        <row r="2068">
          <cell r="L2068" t="e">
            <v>#N/A</v>
          </cell>
        </row>
        <row r="2069">
          <cell r="L2069" t="e">
            <v>#N/A</v>
          </cell>
        </row>
        <row r="2070">
          <cell r="L2070" t="e">
            <v>#N/A</v>
          </cell>
        </row>
        <row r="2071">
          <cell r="L2071" t="e">
            <v>#N/A</v>
          </cell>
        </row>
        <row r="2072">
          <cell r="L2072" t="e">
            <v>#N/A</v>
          </cell>
        </row>
        <row r="2073">
          <cell r="L2073" t="e">
            <v>#N/A</v>
          </cell>
        </row>
        <row r="2074">
          <cell r="L2074" t="e">
            <v>#N/A</v>
          </cell>
        </row>
        <row r="2075">
          <cell r="L2075" t="e">
            <v>#N/A</v>
          </cell>
        </row>
        <row r="2076">
          <cell r="L2076" t="e">
            <v>#N/A</v>
          </cell>
        </row>
        <row r="2077">
          <cell r="L2077" t="e">
            <v>#N/A</v>
          </cell>
        </row>
        <row r="2078">
          <cell r="L2078" t="e">
            <v>#N/A</v>
          </cell>
        </row>
        <row r="2079">
          <cell r="L2079" t="e">
            <v>#N/A</v>
          </cell>
        </row>
        <row r="2080">
          <cell r="L2080" t="e">
            <v>#N/A</v>
          </cell>
        </row>
        <row r="2081">
          <cell r="L2081" t="e">
            <v>#N/A</v>
          </cell>
        </row>
        <row r="2082">
          <cell r="L2082" t="e">
            <v>#N/A</v>
          </cell>
        </row>
        <row r="2083">
          <cell r="L2083" t="e">
            <v>#N/A</v>
          </cell>
        </row>
        <row r="2084">
          <cell r="L2084" t="e">
            <v>#N/A</v>
          </cell>
        </row>
        <row r="2085">
          <cell r="L2085" t="e">
            <v>#N/A</v>
          </cell>
        </row>
        <row r="2086">
          <cell r="L2086" t="e">
            <v>#N/A</v>
          </cell>
        </row>
        <row r="2087">
          <cell r="L2087" t="e">
            <v>#N/A</v>
          </cell>
        </row>
        <row r="2088">
          <cell r="L2088" t="e">
            <v>#N/A</v>
          </cell>
        </row>
        <row r="2089">
          <cell r="L2089" t="e">
            <v>#N/A</v>
          </cell>
        </row>
        <row r="2090">
          <cell r="L2090" t="e">
            <v>#N/A</v>
          </cell>
        </row>
        <row r="2091">
          <cell r="L2091" t="e">
            <v>#N/A</v>
          </cell>
        </row>
        <row r="2092">
          <cell r="L2092" t="e">
            <v>#N/A</v>
          </cell>
        </row>
        <row r="2093">
          <cell r="L2093" t="e">
            <v>#N/A</v>
          </cell>
        </row>
        <row r="2094">
          <cell r="L2094" t="e">
            <v>#N/A</v>
          </cell>
        </row>
        <row r="2095">
          <cell r="L2095" t="e">
            <v>#N/A</v>
          </cell>
        </row>
        <row r="2096">
          <cell r="L2096" t="e">
            <v>#N/A</v>
          </cell>
        </row>
        <row r="2097">
          <cell r="L2097" t="e">
            <v>#N/A</v>
          </cell>
        </row>
        <row r="2098">
          <cell r="L2098" t="e">
            <v>#N/A</v>
          </cell>
        </row>
        <row r="2099">
          <cell r="L2099" t="e">
            <v>#N/A</v>
          </cell>
        </row>
        <row r="2100">
          <cell r="L2100" t="e">
            <v>#N/A</v>
          </cell>
        </row>
        <row r="2101">
          <cell r="L2101" t="e">
            <v>#N/A</v>
          </cell>
        </row>
        <row r="2102">
          <cell r="L2102" t="e">
            <v>#N/A</v>
          </cell>
        </row>
        <row r="2103">
          <cell r="L2103" t="e">
            <v>#N/A</v>
          </cell>
        </row>
        <row r="2104">
          <cell r="L2104" t="e">
            <v>#N/A</v>
          </cell>
        </row>
        <row r="2105">
          <cell r="L2105" t="e">
            <v>#N/A</v>
          </cell>
        </row>
        <row r="2106">
          <cell r="L2106" t="e">
            <v>#N/A</v>
          </cell>
        </row>
        <row r="2107">
          <cell r="L2107" t="e">
            <v>#N/A</v>
          </cell>
        </row>
        <row r="2108">
          <cell r="L2108" t="e">
            <v>#N/A</v>
          </cell>
        </row>
        <row r="2109">
          <cell r="L2109" t="e">
            <v>#N/A</v>
          </cell>
        </row>
        <row r="2110">
          <cell r="L2110" t="e">
            <v>#N/A</v>
          </cell>
        </row>
        <row r="2111">
          <cell r="L2111" t="e">
            <v>#N/A</v>
          </cell>
        </row>
        <row r="2112">
          <cell r="L2112" t="e">
            <v>#N/A</v>
          </cell>
        </row>
        <row r="2113">
          <cell r="L2113" t="e">
            <v>#N/A</v>
          </cell>
        </row>
        <row r="2114">
          <cell r="L2114" t="e">
            <v>#N/A</v>
          </cell>
        </row>
        <row r="2115">
          <cell r="L2115" t="e">
            <v>#N/A</v>
          </cell>
        </row>
        <row r="2116">
          <cell r="L2116" t="e">
            <v>#N/A</v>
          </cell>
        </row>
        <row r="2117">
          <cell r="L2117" t="e">
            <v>#N/A</v>
          </cell>
        </row>
        <row r="2118">
          <cell r="L2118" t="e">
            <v>#N/A</v>
          </cell>
        </row>
        <row r="2119">
          <cell r="L2119" t="e">
            <v>#N/A</v>
          </cell>
        </row>
        <row r="2120">
          <cell r="L2120" t="e">
            <v>#N/A</v>
          </cell>
        </row>
        <row r="2121">
          <cell r="L2121" t="e">
            <v>#N/A</v>
          </cell>
        </row>
        <row r="2122">
          <cell r="L2122" t="e">
            <v>#N/A</v>
          </cell>
        </row>
        <row r="2123">
          <cell r="L2123" t="e">
            <v>#N/A</v>
          </cell>
        </row>
        <row r="2124">
          <cell r="L2124" t="e">
            <v>#N/A</v>
          </cell>
        </row>
        <row r="2125">
          <cell r="L2125" t="e">
            <v>#N/A</v>
          </cell>
        </row>
        <row r="2126">
          <cell r="L2126" t="e">
            <v>#N/A</v>
          </cell>
        </row>
        <row r="2127">
          <cell r="L2127" t="e">
            <v>#N/A</v>
          </cell>
        </row>
        <row r="2128">
          <cell r="L2128" t="e">
            <v>#N/A</v>
          </cell>
        </row>
        <row r="2129">
          <cell r="L2129" t="e">
            <v>#N/A</v>
          </cell>
        </row>
        <row r="2130">
          <cell r="L2130" t="e">
            <v>#N/A</v>
          </cell>
        </row>
        <row r="2131">
          <cell r="L2131" t="e">
            <v>#N/A</v>
          </cell>
        </row>
        <row r="2132">
          <cell r="L2132" t="e">
            <v>#N/A</v>
          </cell>
        </row>
        <row r="2133">
          <cell r="L2133" t="e">
            <v>#N/A</v>
          </cell>
        </row>
        <row r="2134">
          <cell r="L2134" t="e">
            <v>#N/A</v>
          </cell>
        </row>
        <row r="2135">
          <cell r="L2135" t="e">
            <v>#N/A</v>
          </cell>
        </row>
        <row r="2136">
          <cell r="L2136" t="e">
            <v>#N/A</v>
          </cell>
        </row>
        <row r="2137">
          <cell r="L2137" t="e">
            <v>#N/A</v>
          </cell>
        </row>
        <row r="2138">
          <cell r="L2138" t="e">
            <v>#N/A</v>
          </cell>
        </row>
        <row r="2139">
          <cell r="L2139" t="e">
            <v>#N/A</v>
          </cell>
        </row>
        <row r="2140">
          <cell r="L2140" t="e">
            <v>#N/A</v>
          </cell>
        </row>
        <row r="2141">
          <cell r="L2141" t="e">
            <v>#N/A</v>
          </cell>
        </row>
        <row r="2142">
          <cell r="L2142" t="e">
            <v>#N/A</v>
          </cell>
        </row>
        <row r="2143">
          <cell r="L2143" t="e">
            <v>#N/A</v>
          </cell>
        </row>
        <row r="2144">
          <cell r="L2144" t="e">
            <v>#N/A</v>
          </cell>
        </row>
        <row r="2145">
          <cell r="L2145" t="e">
            <v>#N/A</v>
          </cell>
        </row>
        <row r="2146">
          <cell r="L2146" t="e">
            <v>#N/A</v>
          </cell>
        </row>
        <row r="2147">
          <cell r="L2147" t="e">
            <v>#N/A</v>
          </cell>
        </row>
        <row r="2148">
          <cell r="L2148" t="e">
            <v>#N/A</v>
          </cell>
        </row>
        <row r="2149">
          <cell r="L2149" t="e">
            <v>#N/A</v>
          </cell>
        </row>
        <row r="2150">
          <cell r="L2150" t="e">
            <v>#N/A</v>
          </cell>
        </row>
        <row r="2151">
          <cell r="L2151" t="e">
            <v>#N/A</v>
          </cell>
        </row>
        <row r="2152">
          <cell r="L2152" t="e">
            <v>#N/A</v>
          </cell>
        </row>
        <row r="2153">
          <cell r="L2153" t="e">
            <v>#N/A</v>
          </cell>
        </row>
        <row r="2154">
          <cell r="L2154" t="e">
            <v>#N/A</v>
          </cell>
        </row>
        <row r="2155">
          <cell r="L2155" t="e">
            <v>#N/A</v>
          </cell>
        </row>
        <row r="2156">
          <cell r="L2156" t="e">
            <v>#N/A</v>
          </cell>
        </row>
        <row r="2157">
          <cell r="L2157" t="e">
            <v>#N/A</v>
          </cell>
        </row>
        <row r="2158">
          <cell r="L2158" t="e">
            <v>#N/A</v>
          </cell>
        </row>
        <row r="2159">
          <cell r="L2159" t="e">
            <v>#N/A</v>
          </cell>
        </row>
        <row r="2160">
          <cell r="L2160" t="e">
            <v>#N/A</v>
          </cell>
        </row>
        <row r="2161">
          <cell r="L2161" t="e">
            <v>#N/A</v>
          </cell>
        </row>
        <row r="2162">
          <cell r="L2162" t="e">
            <v>#N/A</v>
          </cell>
        </row>
        <row r="2163">
          <cell r="L2163" t="e">
            <v>#N/A</v>
          </cell>
        </row>
        <row r="2164">
          <cell r="L2164" t="e">
            <v>#N/A</v>
          </cell>
        </row>
        <row r="2165">
          <cell r="L2165" t="e">
            <v>#N/A</v>
          </cell>
        </row>
        <row r="2166">
          <cell r="L2166" t="e">
            <v>#N/A</v>
          </cell>
        </row>
        <row r="2167">
          <cell r="L2167" t="e">
            <v>#N/A</v>
          </cell>
        </row>
        <row r="2168">
          <cell r="L2168" t="e">
            <v>#N/A</v>
          </cell>
        </row>
        <row r="2169">
          <cell r="L2169" t="e">
            <v>#N/A</v>
          </cell>
        </row>
        <row r="2170">
          <cell r="L2170" t="e">
            <v>#N/A</v>
          </cell>
        </row>
        <row r="2171">
          <cell r="L2171" t="e">
            <v>#N/A</v>
          </cell>
        </row>
        <row r="2172">
          <cell r="L2172" t="e">
            <v>#N/A</v>
          </cell>
        </row>
        <row r="2173">
          <cell r="L2173" t="e">
            <v>#N/A</v>
          </cell>
        </row>
        <row r="2174">
          <cell r="L2174" t="e">
            <v>#N/A</v>
          </cell>
        </row>
        <row r="2175">
          <cell r="L2175" t="e">
            <v>#N/A</v>
          </cell>
        </row>
        <row r="2176">
          <cell r="L2176" t="e">
            <v>#N/A</v>
          </cell>
        </row>
        <row r="2177">
          <cell r="L2177" t="e">
            <v>#N/A</v>
          </cell>
        </row>
        <row r="2178">
          <cell r="L2178" t="e">
            <v>#N/A</v>
          </cell>
        </row>
        <row r="2179">
          <cell r="L2179" t="e">
            <v>#N/A</v>
          </cell>
        </row>
        <row r="2180">
          <cell r="L2180" t="e">
            <v>#N/A</v>
          </cell>
        </row>
        <row r="2181">
          <cell r="L2181" t="e">
            <v>#N/A</v>
          </cell>
        </row>
        <row r="2182">
          <cell r="L2182" t="e">
            <v>#N/A</v>
          </cell>
        </row>
        <row r="2183">
          <cell r="L2183" t="e">
            <v>#N/A</v>
          </cell>
        </row>
        <row r="2184">
          <cell r="L2184" t="e">
            <v>#N/A</v>
          </cell>
        </row>
        <row r="2185">
          <cell r="L2185" t="e">
            <v>#N/A</v>
          </cell>
        </row>
        <row r="2186">
          <cell r="L2186" t="e">
            <v>#N/A</v>
          </cell>
        </row>
        <row r="2187">
          <cell r="L2187" t="e">
            <v>#N/A</v>
          </cell>
        </row>
        <row r="2188">
          <cell r="L2188" t="e">
            <v>#N/A</v>
          </cell>
        </row>
        <row r="2189">
          <cell r="L2189" t="e">
            <v>#N/A</v>
          </cell>
        </row>
        <row r="2190">
          <cell r="L2190" t="e">
            <v>#N/A</v>
          </cell>
        </row>
        <row r="2191">
          <cell r="L2191" t="e">
            <v>#N/A</v>
          </cell>
        </row>
        <row r="2192">
          <cell r="L2192" t="e">
            <v>#N/A</v>
          </cell>
        </row>
        <row r="2193">
          <cell r="L2193" t="e">
            <v>#N/A</v>
          </cell>
        </row>
        <row r="2194">
          <cell r="L2194" t="e">
            <v>#N/A</v>
          </cell>
        </row>
        <row r="2195">
          <cell r="L2195" t="e">
            <v>#N/A</v>
          </cell>
        </row>
        <row r="2196">
          <cell r="L2196" t="e">
            <v>#N/A</v>
          </cell>
        </row>
        <row r="2197">
          <cell r="L2197" t="e">
            <v>#N/A</v>
          </cell>
        </row>
        <row r="2198">
          <cell r="L2198" t="e">
            <v>#N/A</v>
          </cell>
        </row>
        <row r="2199">
          <cell r="L2199" t="e">
            <v>#N/A</v>
          </cell>
        </row>
        <row r="2200">
          <cell r="L2200" t="e">
            <v>#N/A</v>
          </cell>
        </row>
        <row r="2201">
          <cell r="L2201" t="e">
            <v>#N/A</v>
          </cell>
        </row>
        <row r="2202">
          <cell r="L2202" t="e">
            <v>#N/A</v>
          </cell>
        </row>
        <row r="2203">
          <cell r="L2203" t="e">
            <v>#N/A</v>
          </cell>
        </row>
        <row r="2204">
          <cell r="L2204" t="e">
            <v>#N/A</v>
          </cell>
        </row>
        <row r="2205">
          <cell r="L2205" t="e">
            <v>#N/A</v>
          </cell>
        </row>
        <row r="2206">
          <cell r="L2206" t="e">
            <v>#N/A</v>
          </cell>
        </row>
        <row r="2207">
          <cell r="L2207" t="e">
            <v>#N/A</v>
          </cell>
        </row>
        <row r="2208">
          <cell r="L2208" t="e">
            <v>#N/A</v>
          </cell>
        </row>
        <row r="2209">
          <cell r="L2209" t="e">
            <v>#N/A</v>
          </cell>
        </row>
        <row r="2210">
          <cell r="L2210" t="e">
            <v>#N/A</v>
          </cell>
        </row>
        <row r="2211">
          <cell r="L2211" t="e">
            <v>#N/A</v>
          </cell>
        </row>
        <row r="2212">
          <cell r="L2212" t="e">
            <v>#N/A</v>
          </cell>
        </row>
        <row r="2213">
          <cell r="L2213" t="e">
            <v>#N/A</v>
          </cell>
        </row>
        <row r="2214">
          <cell r="L2214" t="e">
            <v>#N/A</v>
          </cell>
        </row>
        <row r="2215">
          <cell r="L2215" t="e">
            <v>#N/A</v>
          </cell>
        </row>
        <row r="2216">
          <cell r="L2216" t="e">
            <v>#N/A</v>
          </cell>
        </row>
        <row r="2217">
          <cell r="L2217" t="e">
            <v>#N/A</v>
          </cell>
        </row>
        <row r="2218">
          <cell r="L2218" t="e">
            <v>#N/A</v>
          </cell>
        </row>
        <row r="2219">
          <cell r="L2219" t="e">
            <v>#N/A</v>
          </cell>
        </row>
        <row r="2220">
          <cell r="L2220" t="e">
            <v>#N/A</v>
          </cell>
        </row>
        <row r="2221">
          <cell r="L2221" t="e">
            <v>#N/A</v>
          </cell>
        </row>
        <row r="2222">
          <cell r="L2222" t="e">
            <v>#N/A</v>
          </cell>
        </row>
        <row r="2223">
          <cell r="L2223" t="e">
            <v>#N/A</v>
          </cell>
        </row>
        <row r="2224">
          <cell r="L2224" t="e">
            <v>#N/A</v>
          </cell>
        </row>
        <row r="2225">
          <cell r="L2225" t="e">
            <v>#N/A</v>
          </cell>
        </row>
        <row r="2226">
          <cell r="L2226" t="e">
            <v>#N/A</v>
          </cell>
        </row>
        <row r="2227">
          <cell r="L2227" t="e">
            <v>#N/A</v>
          </cell>
        </row>
        <row r="2228">
          <cell r="L2228" t="e">
            <v>#N/A</v>
          </cell>
        </row>
        <row r="2229">
          <cell r="L2229" t="e">
            <v>#N/A</v>
          </cell>
        </row>
        <row r="2230">
          <cell r="L2230" t="e">
            <v>#N/A</v>
          </cell>
        </row>
        <row r="2231">
          <cell r="L2231" t="e">
            <v>#N/A</v>
          </cell>
        </row>
        <row r="2232">
          <cell r="L2232" t="e">
            <v>#N/A</v>
          </cell>
        </row>
        <row r="2233">
          <cell r="L2233" t="e">
            <v>#N/A</v>
          </cell>
        </row>
        <row r="2234">
          <cell r="L2234" t="e">
            <v>#N/A</v>
          </cell>
        </row>
        <row r="2235">
          <cell r="L2235" t="e">
            <v>#N/A</v>
          </cell>
        </row>
        <row r="2236">
          <cell r="L2236" t="e">
            <v>#N/A</v>
          </cell>
        </row>
        <row r="2237">
          <cell r="L2237" t="e">
            <v>#N/A</v>
          </cell>
        </row>
        <row r="2238">
          <cell r="L2238" t="e">
            <v>#N/A</v>
          </cell>
        </row>
        <row r="2239">
          <cell r="L2239" t="e">
            <v>#N/A</v>
          </cell>
        </row>
        <row r="2240">
          <cell r="L2240" t="e">
            <v>#N/A</v>
          </cell>
        </row>
        <row r="2241">
          <cell r="L2241" t="e">
            <v>#N/A</v>
          </cell>
        </row>
        <row r="2242">
          <cell r="L2242" t="e">
            <v>#N/A</v>
          </cell>
        </row>
        <row r="2243">
          <cell r="L2243" t="e">
            <v>#N/A</v>
          </cell>
        </row>
        <row r="2244">
          <cell r="L2244" t="e">
            <v>#N/A</v>
          </cell>
        </row>
        <row r="2245">
          <cell r="L2245" t="e">
            <v>#N/A</v>
          </cell>
        </row>
        <row r="2246">
          <cell r="L2246" t="e">
            <v>#N/A</v>
          </cell>
        </row>
        <row r="2247">
          <cell r="L2247" t="e">
            <v>#N/A</v>
          </cell>
        </row>
        <row r="2248">
          <cell r="L2248" t="e">
            <v>#N/A</v>
          </cell>
        </row>
        <row r="2249">
          <cell r="L2249" t="e">
            <v>#N/A</v>
          </cell>
        </row>
        <row r="2250">
          <cell r="L2250" t="e">
            <v>#N/A</v>
          </cell>
        </row>
        <row r="2251">
          <cell r="L2251" t="e">
            <v>#N/A</v>
          </cell>
        </row>
        <row r="2252">
          <cell r="L2252" t="e">
            <v>#N/A</v>
          </cell>
        </row>
        <row r="2253">
          <cell r="L2253" t="e">
            <v>#N/A</v>
          </cell>
        </row>
        <row r="2254">
          <cell r="L2254" t="e">
            <v>#N/A</v>
          </cell>
        </row>
        <row r="2255">
          <cell r="L2255" t="e">
            <v>#N/A</v>
          </cell>
        </row>
        <row r="2256">
          <cell r="L2256" t="e">
            <v>#N/A</v>
          </cell>
        </row>
        <row r="2257">
          <cell r="L2257" t="e">
            <v>#N/A</v>
          </cell>
        </row>
        <row r="2258">
          <cell r="L2258" t="e">
            <v>#N/A</v>
          </cell>
        </row>
        <row r="2259">
          <cell r="L2259" t="e">
            <v>#N/A</v>
          </cell>
        </row>
        <row r="2260">
          <cell r="L2260" t="e">
            <v>#N/A</v>
          </cell>
        </row>
        <row r="2261">
          <cell r="L2261" t="e">
            <v>#N/A</v>
          </cell>
        </row>
        <row r="2262">
          <cell r="L2262" t="e">
            <v>#N/A</v>
          </cell>
        </row>
        <row r="2263">
          <cell r="L2263" t="e">
            <v>#N/A</v>
          </cell>
        </row>
        <row r="2264">
          <cell r="L2264" t="e">
            <v>#N/A</v>
          </cell>
        </row>
        <row r="2265">
          <cell r="L2265" t="e">
            <v>#N/A</v>
          </cell>
        </row>
        <row r="2266">
          <cell r="L2266" t="e">
            <v>#N/A</v>
          </cell>
        </row>
        <row r="2267">
          <cell r="L2267" t="e">
            <v>#N/A</v>
          </cell>
        </row>
        <row r="2268">
          <cell r="L2268" t="e">
            <v>#N/A</v>
          </cell>
        </row>
        <row r="2269">
          <cell r="L2269" t="e">
            <v>#N/A</v>
          </cell>
        </row>
        <row r="2270">
          <cell r="L2270" t="e">
            <v>#N/A</v>
          </cell>
        </row>
        <row r="2271">
          <cell r="L2271" t="e">
            <v>#N/A</v>
          </cell>
        </row>
        <row r="2272">
          <cell r="L2272" t="e">
            <v>#N/A</v>
          </cell>
        </row>
        <row r="2273">
          <cell r="L2273" t="e">
            <v>#N/A</v>
          </cell>
        </row>
        <row r="2274">
          <cell r="L2274" t="e">
            <v>#N/A</v>
          </cell>
        </row>
        <row r="2275">
          <cell r="L2275" t="e">
            <v>#N/A</v>
          </cell>
        </row>
        <row r="2276">
          <cell r="L2276" t="e">
            <v>#N/A</v>
          </cell>
        </row>
        <row r="2277">
          <cell r="L2277" t="e">
            <v>#N/A</v>
          </cell>
        </row>
        <row r="2278">
          <cell r="L2278" t="e">
            <v>#N/A</v>
          </cell>
        </row>
        <row r="2279">
          <cell r="L2279" t="e">
            <v>#N/A</v>
          </cell>
        </row>
        <row r="2280">
          <cell r="L2280" t="e">
            <v>#N/A</v>
          </cell>
        </row>
        <row r="2281">
          <cell r="L2281" t="e">
            <v>#N/A</v>
          </cell>
        </row>
        <row r="2282">
          <cell r="L2282" t="e">
            <v>#N/A</v>
          </cell>
        </row>
        <row r="2283">
          <cell r="L2283" t="e">
            <v>#N/A</v>
          </cell>
        </row>
        <row r="2284">
          <cell r="L2284" t="e">
            <v>#N/A</v>
          </cell>
        </row>
        <row r="2285">
          <cell r="L2285" t="e">
            <v>#N/A</v>
          </cell>
        </row>
        <row r="2286">
          <cell r="L2286" t="e">
            <v>#N/A</v>
          </cell>
        </row>
        <row r="2287">
          <cell r="L2287" t="e">
            <v>#N/A</v>
          </cell>
        </row>
        <row r="2288">
          <cell r="L2288" t="e">
            <v>#N/A</v>
          </cell>
        </row>
        <row r="2289">
          <cell r="L2289" t="e">
            <v>#N/A</v>
          </cell>
        </row>
        <row r="2290">
          <cell r="L2290" t="e">
            <v>#N/A</v>
          </cell>
        </row>
        <row r="2291">
          <cell r="L2291" t="e">
            <v>#N/A</v>
          </cell>
        </row>
        <row r="2292">
          <cell r="L2292" t="e">
            <v>#N/A</v>
          </cell>
        </row>
        <row r="2293">
          <cell r="L2293" t="e">
            <v>#N/A</v>
          </cell>
        </row>
        <row r="2294">
          <cell r="L2294" t="e">
            <v>#N/A</v>
          </cell>
        </row>
        <row r="2295">
          <cell r="L2295" t="e">
            <v>#N/A</v>
          </cell>
        </row>
        <row r="2296">
          <cell r="L2296" t="e">
            <v>#N/A</v>
          </cell>
        </row>
        <row r="2297">
          <cell r="L2297" t="e">
            <v>#N/A</v>
          </cell>
        </row>
        <row r="2298">
          <cell r="L2298" t="e">
            <v>#N/A</v>
          </cell>
        </row>
        <row r="2299">
          <cell r="L2299" t="e">
            <v>#N/A</v>
          </cell>
        </row>
        <row r="2300">
          <cell r="L2300" t="e">
            <v>#N/A</v>
          </cell>
        </row>
        <row r="2301">
          <cell r="L2301" t="e">
            <v>#N/A</v>
          </cell>
        </row>
        <row r="2302">
          <cell r="L2302" t="e">
            <v>#N/A</v>
          </cell>
        </row>
        <row r="2303">
          <cell r="L2303" t="e">
            <v>#N/A</v>
          </cell>
        </row>
        <row r="2304">
          <cell r="L2304" t="e">
            <v>#N/A</v>
          </cell>
        </row>
        <row r="2305">
          <cell r="L2305" t="e">
            <v>#N/A</v>
          </cell>
        </row>
        <row r="2306">
          <cell r="L2306" t="e">
            <v>#N/A</v>
          </cell>
        </row>
        <row r="2307">
          <cell r="L2307" t="e">
            <v>#N/A</v>
          </cell>
        </row>
        <row r="2308">
          <cell r="L2308" t="e">
            <v>#N/A</v>
          </cell>
        </row>
        <row r="2309">
          <cell r="L2309" t="e">
            <v>#N/A</v>
          </cell>
        </row>
        <row r="2310">
          <cell r="L2310" t="e">
            <v>#N/A</v>
          </cell>
        </row>
        <row r="2311">
          <cell r="L2311" t="e">
            <v>#N/A</v>
          </cell>
        </row>
        <row r="2312">
          <cell r="L2312" t="e">
            <v>#N/A</v>
          </cell>
        </row>
        <row r="2313">
          <cell r="L2313" t="e">
            <v>#N/A</v>
          </cell>
        </row>
        <row r="2314">
          <cell r="L2314" t="e">
            <v>#N/A</v>
          </cell>
        </row>
        <row r="2315">
          <cell r="L2315" t="e">
            <v>#N/A</v>
          </cell>
        </row>
        <row r="2316">
          <cell r="L2316" t="e">
            <v>#N/A</v>
          </cell>
        </row>
        <row r="2317">
          <cell r="L2317" t="e">
            <v>#N/A</v>
          </cell>
        </row>
        <row r="2318">
          <cell r="L2318" t="e">
            <v>#N/A</v>
          </cell>
        </row>
        <row r="2319">
          <cell r="L2319" t="e">
            <v>#N/A</v>
          </cell>
        </row>
        <row r="2320">
          <cell r="L2320" t="e">
            <v>#N/A</v>
          </cell>
        </row>
        <row r="2321">
          <cell r="L2321" t="e">
            <v>#N/A</v>
          </cell>
        </row>
        <row r="2322">
          <cell r="L2322" t="e">
            <v>#N/A</v>
          </cell>
        </row>
        <row r="2323">
          <cell r="L2323" t="e">
            <v>#N/A</v>
          </cell>
        </row>
        <row r="2324">
          <cell r="L2324" t="e">
            <v>#N/A</v>
          </cell>
        </row>
        <row r="2325">
          <cell r="L2325" t="e">
            <v>#N/A</v>
          </cell>
        </row>
        <row r="2326">
          <cell r="L2326" t="e">
            <v>#N/A</v>
          </cell>
        </row>
        <row r="2327">
          <cell r="L2327" t="e">
            <v>#N/A</v>
          </cell>
        </row>
        <row r="2328">
          <cell r="L2328" t="e">
            <v>#N/A</v>
          </cell>
        </row>
        <row r="2329">
          <cell r="L2329" t="e">
            <v>#N/A</v>
          </cell>
        </row>
        <row r="2330">
          <cell r="L2330" t="e">
            <v>#N/A</v>
          </cell>
        </row>
        <row r="2331">
          <cell r="L2331" t="e">
            <v>#N/A</v>
          </cell>
        </row>
        <row r="2332">
          <cell r="L2332" t="e">
            <v>#N/A</v>
          </cell>
        </row>
        <row r="2333">
          <cell r="L2333" t="e">
            <v>#N/A</v>
          </cell>
        </row>
        <row r="2334">
          <cell r="L2334" t="e">
            <v>#N/A</v>
          </cell>
        </row>
        <row r="2335">
          <cell r="L2335" t="e">
            <v>#N/A</v>
          </cell>
        </row>
        <row r="2336">
          <cell r="L2336" t="e">
            <v>#N/A</v>
          </cell>
        </row>
        <row r="2337">
          <cell r="L2337" t="e">
            <v>#N/A</v>
          </cell>
        </row>
        <row r="2338">
          <cell r="L2338" t="e">
            <v>#N/A</v>
          </cell>
        </row>
        <row r="2339">
          <cell r="L2339" t="e">
            <v>#N/A</v>
          </cell>
        </row>
        <row r="2340">
          <cell r="L2340" t="e">
            <v>#N/A</v>
          </cell>
        </row>
        <row r="2341">
          <cell r="L2341" t="e">
            <v>#N/A</v>
          </cell>
        </row>
        <row r="2342">
          <cell r="L2342" t="e">
            <v>#N/A</v>
          </cell>
        </row>
        <row r="2343">
          <cell r="L2343" t="e">
            <v>#N/A</v>
          </cell>
        </row>
        <row r="2344">
          <cell r="L2344" t="e">
            <v>#N/A</v>
          </cell>
        </row>
        <row r="2345">
          <cell r="L2345" t="e">
            <v>#N/A</v>
          </cell>
        </row>
        <row r="2346">
          <cell r="L2346" t="e">
            <v>#N/A</v>
          </cell>
        </row>
        <row r="2347">
          <cell r="L2347" t="e">
            <v>#N/A</v>
          </cell>
        </row>
        <row r="2348">
          <cell r="L2348" t="e">
            <v>#N/A</v>
          </cell>
        </row>
        <row r="2349">
          <cell r="L2349" t="e">
            <v>#N/A</v>
          </cell>
        </row>
        <row r="2350">
          <cell r="L2350" t="e">
            <v>#N/A</v>
          </cell>
        </row>
        <row r="2351">
          <cell r="L2351" t="e">
            <v>#N/A</v>
          </cell>
        </row>
        <row r="2352">
          <cell r="L2352" t="e">
            <v>#N/A</v>
          </cell>
        </row>
        <row r="2353">
          <cell r="L2353" t="e">
            <v>#N/A</v>
          </cell>
        </row>
        <row r="2354">
          <cell r="L2354" t="e">
            <v>#N/A</v>
          </cell>
        </row>
        <row r="2355">
          <cell r="L2355" t="e">
            <v>#N/A</v>
          </cell>
        </row>
        <row r="2356">
          <cell r="L2356" t="e">
            <v>#N/A</v>
          </cell>
        </row>
        <row r="2357">
          <cell r="L2357" t="e">
            <v>#N/A</v>
          </cell>
        </row>
        <row r="2358">
          <cell r="L2358" t="e">
            <v>#N/A</v>
          </cell>
        </row>
        <row r="2359">
          <cell r="L2359" t="e">
            <v>#N/A</v>
          </cell>
        </row>
        <row r="2360">
          <cell r="L2360" t="e">
            <v>#N/A</v>
          </cell>
        </row>
        <row r="2361">
          <cell r="L2361" t="e">
            <v>#N/A</v>
          </cell>
        </row>
        <row r="2362">
          <cell r="L2362" t="e">
            <v>#N/A</v>
          </cell>
        </row>
        <row r="2363">
          <cell r="L2363" t="e">
            <v>#N/A</v>
          </cell>
        </row>
        <row r="2364">
          <cell r="L2364" t="e">
            <v>#N/A</v>
          </cell>
        </row>
        <row r="2365">
          <cell r="L2365" t="e">
            <v>#N/A</v>
          </cell>
        </row>
        <row r="2366">
          <cell r="L2366" t="e">
            <v>#N/A</v>
          </cell>
        </row>
        <row r="2367">
          <cell r="L2367" t="e">
            <v>#N/A</v>
          </cell>
        </row>
        <row r="2368">
          <cell r="L2368" t="e">
            <v>#N/A</v>
          </cell>
        </row>
        <row r="2369">
          <cell r="L2369" t="e">
            <v>#N/A</v>
          </cell>
        </row>
        <row r="2370">
          <cell r="L2370" t="e">
            <v>#N/A</v>
          </cell>
        </row>
        <row r="2371">
          <cell r="L2371" t="e">
            <v>#N/A</v>
          </cell>
        </row>
        <row r="2372">
          <cell r="L2372" t="e">
            <v>#N/A</v>
          </cell>
        </row>
        <row r="2373">
          <cell r="L2373" t="e">
            <v>#N/A</v>
          </cell>
        </row>
        <row r="2374">
          <cell r="L2374" t="e">
            <v>#N/A</v>
          </cell>
        </row>
        <row r="2375">
          <cell r="L2375" t="e">
            <v>#N/A</v>
          </cell>
        </row>
        <row r="2376">
          <cell r="L2376" t="e">
            <v>#N/A</v>
          </cell>
        </row>
        <row r="2377">
          <cell r="L2377" t="e">
            <v>#N/A</v>
          </cell>
        </row>
        <row r="2378">
          <cell r="L2378" t="e">
            <v>#N/A</v>
          </cell>
        </row>
        <row r="2379">
          <cell r="L2379" t="e">
            <v>#N/A</v>
          </cell>
        </row>
        <row r="2380">
          <cell r="L2380" t="e">
            <v>#N/A</v>
          </cell>
        </row>
        <row r="2381">
          <cell r="L2381" t="e">
            <v>#N/A</v>
          </cell>
        </row>
        <row r="2382">
          <cell r="L2382" t="e">
            <v>#N/A</v>
          </cell>
        </row>
        <row r="2383">
          <cell r="L2383" t="e">
            <v>#N/A</v>
          </cell>
        </row>
        <row r="2384">
          <cell r="L2384" t="e">
            <v>#N/A</v>
          </cell>
        </row>
        <row r="2385">
          <cell r="L2385" t="e">
            <v>#N/A</v>
          </cell>
        </row>
        <row r="2386">
          <cell r="L2386" t="e">
            <v>#N/A</v>
          </cell>
        </row>
        <row r="2387">
          <cell r="L2387" t="e">
            <v>#N/A</v>
          </cell>
        </row>
        <row r="2388">
          <cell r="L2388" t="e">
            <v>#N/A</v>
          </cell>
        </row>
        <row r="2389">
          <cell r="L2389" t="e">
            <v>#N/A</v>
          </cell>
        </row>
        <row r="2390">
          <cell r="L2390" t="e">
            <v>#N/A</v>
          </cell>
        </row>
        <row r="2391">
          <cell r="L2391" t="e">
            <v>#N/A</v>
          </cell>
        </row>
        <row r="2392">
          <cell r="L2392" t="e">
            <v>#N/A</v>
          </cell>
        </row>
        <row r="2393">
          <cell r="L2393" t="e">
            <v>#N/A</v>
          </cell>
        </row>
        <row r="2394">
          <cell r="L2394" t="e">
            <v>#N/A</v>
          </cell>
        </row>
        <row r="2395">
          <cell r="L2395" t="e">
            <v>#N/A</v>
          </cell>
        </row>
        <row r="2396">
          <cell r="L2396" t="e">
            <v>#N/A</v>
          </cell>
        </row>
        <row r="2397">
          <cell r="L2397" t="e">
            <v>#N/A</v>
          </cell>
        </row>
        <row r="2398">
          <cell r="L2398" t="e">
            <v>#N/A</v>
          </cell>
        </row>
        <row r="2399">
          <cell r="L2399" t="e">
            <v>#N/A</v>
          </cell>
        </row>
        <row r="2400">
          <cell r="L2400" t="e">
            <v>#N/A</v>
          </cell>
        </row>
        <row r="2401">
          <cell r="L2401" t="e">
            <v>#N/A</v>
          </cell>
        </row>
        <row r="2402">
          <cell r="L2402" t="e">
            <v>#N/A</v>
          </cell>
        </row>
        <row r="2403">
          <cell r="L2403" t="e">
            <v>#N/A</v>
          </cell>
        </row>
        <row r="2404">
          <cell r="L2404" t="e">
            <v>#N/A</v>
          </cell>
        </row>
        <row r="2405">
          <cell r="L2405" t="e">
            <v>#N/A</v>
          </cell>
        </row>
        <row r="2406">
          <cell r="L2406" t="e">
            <v>#N/A</v>
          </cell>
        </row>
        <row r="2407">
          <cell r="L2407" t="e">
            <v>#N/A</v>
          </cell>
        </row>
        <row r="2408">
          <cell r="L2408" t="e">
            <v>#N/A</v>
          </cell>
        </row>
        <row r="2409">
          <cell r="L2409" t="e">
            <v>#N/A</v>
          </cell>
        </row>
        <row r="2410">
          <cell r="L2410" t="e">
            <v>#N/A</v>
          </cell>
        </row>
        <row r="2411">
          <cell r="L2411" t="e">
            <v>#N/A</v>
          </cell>
        </row>
        <row r="2412">
          <cell r="L2412" t="e">
            <v>#N/A</v>
          </cell>
        </row>
        <row r="2413">
          <cell r="L2413" t="e">
            <v>#N/A</v>
          </cell>
        </row>
        <row r="2414">
          <cell r="L2414" t="e">
            <v>#N/A</v>
          </cell>
        </row>
        <row r="2415">
          <cell r="L2415" t="e">
            <v>#N/A</v>
          </cell>
        </row>
        <row r="2416">
          <cell r="L2416" t="e">
            <v>#N/A</v>
          </cell>
        </row>
        <row r="2417">
          <cell r="L2417" t="e">
            <v>#N/A</v>
          </cell>
        </row>
        <row r="2418">
          <cell r="L2418" t="e">
            <v>#N/A</v>
          </cell>
        </row>
        <row r="2419">
          <cell r="L2419" t="e">
            <v>#N/A</v>
          </cell>
        </row>
        <row r="2420">
          <cell r="L2420" t="e">
            <v>#N/A</v>
          </cell>
        </row>
        <row r="2421">
          <cell r="L2421" t="e">
            <v>#N/A</v>
          </cell>
        </row>
        <row r="2422">
          <cell r="L2422" t="e">
            <v>#N/A</v>
          </cell>
        </row>
        <row r="2423">
          <cell r="L2423" t="e">
            <v>#N/A</v>
          </cell>
        </row>
        <row r="2424">
          <cell r="L2424" t="e">
            <v>#N/A</v>
          </cell>
        </row>
        <row r="2425">
          <cell r="L2425" t="e">
            <v>#N/A</v>
          </cell>
        </row>
        <row r="2426">
          <cell r="L2426" t="e">
            <v>#N/A</v>
          </cell>
        </row>
        <row r="2427">
          <cell r="L2427" t="e">
            <v>#N/A</v>
          </cell>
        </row>
        <row r="2428">
          <cell r="L2428" t="e">
            <v>#N/A</v>
          </cell>
        </row>
        <row r="2429">
          <cell r="L2429" t="e">
            <v>#N/A</v>
          </cell>
        </row>
        <row r="2430">
          <cell r="L2430" t="e">
            <v>#N/A</v>
          </cell>
        </row>
        <row r="2431">
          <cell r="L2431" t="e">
            <v>#N/A</v>
          </cell>
        </row>
        <row r="2432">
          <cell r="L2432" t="e">
            <v>#N/A</v>
          </cell>
        </row>
        <row r="2433">
          <cell r="L2433" t="e">
            <v>#N/A</v>
          </cell>
        </row>
        <row r="2434">
          <cell r="L2434" t="e">
            <v>#N/A</v>
          </cell>
        </row>
        <row r="2435">
          <cell r="L2435" t="e">
            <v>#N/A</v>
          </cell>
        </row>
        <row r="2436">
          <cell r="L2436" t="e">
            <v>#N/A</v>
          </cell>
        </row>
        <row r="2437">
          <cell r="L2437" t="e">
            <v>#N/A</v>
          </cell>
        </row>
        <row r="2438">
          <cell r="L2438" t="e">
            <v>#N/A</v>
          </cell>
        </row>
        <row r="2439">
          <cell r="L2439" t="e">
            <v>#N/A</v>
          </cell>
        </row>
        <row r="2440">
          <cell r="L2440" t="e">
            <v>#N/A</v>
          </cell>
        </row>
        <row r="2441">
          <cell r="L2441" t="e">
            <v>#N/A</v>
          </cell>
        </row>
        <row r="2442">
          <cell r="L2442" t="e">
            <v>#N/A</v>
          </cell>
        </row>
        <row r="2443">
          <cell r="L2443" t="e">
            <v>#N/A</v>
          </cell>
        </row>
        <row r="2444">
          <cell r="L2444" t="e">
            <v>#N/A</v>
          </cell>
        </row>
        <row r="2445">
          <cell r="L2445" t="e">
            <v>#N/A</v>
          </cell>
        </row>
        <row r="2446">
          <cell r="L2446" t="e">
            <v>#N/A</v>
          </cell>
        </row>
        <row r="2447">
          <cell r="L2447" t="e">
            <v>#N/A</v>
          </cell>
        </row>
        <row r="2448">
          <cell r="L2448" t="e">
            <v>#N/A</v>
          </cell>
        </row>
        <row r="2449">
          <cell r="L2449" t="e">
            <v>#N/A</v>
          </cell>
        </row>
        <row r="2450">
          <cell r="L2450" t="e">
            <v>#N/A</v>
          </cell>
        </row>
        <row r="2451">
          <cell r="L2451" t="e">
            <v>#N/A</v>
          </cell>
        </row>
        <row r="2452">
          <cell r="L2452" t="e">
            <v>#N/A</v>
          </cell>
        </row>
        <row r="2453">
          <cell r="L2453" t="e">
            <v>#N/A</v>
          </cell>
        </row>
        <row r="2454">
          <cell r="L2454" t="e">
            <v>#N/A</v>
          </cell>
        </row>
        <row r="2455">
          <cell r="L2455" t="e">
            <v>#N/A</v>
          </cell>
        </row>
        <row r="2456">
          <cell r="L2456" t="e">
            <v>#N/A</v>
          </cell>
        </row>
        <row r="2457">
          <cell r="L2457" t="e">
            <v>#N/A</v>
          </cell>
        </row>
        <row r="2458">
          <cell r="L2458" t="e">
            <v>#N/A</v>
          </cell>
        </row>
        <row r="2459">
          <cell r="L2459" t="e">
            <v>#N/A</v>
          </cell>
        </row>
        <row r="2460">
          <cell r="L2460" t="e">
            <v>#N/A</v>
          </cell>
        </row>
        <row r="2461">
          <cell r="L2461" t="e">
            <v>#N/A</v>
          </cell>
        </row>
        <row r="2462">
          <cell r="L2462" t="e">
            <v>#N/A</v>
          </cell>
        </row>
        <row r="2463">
          <cell r="L2463" t="e">
            <v>#N/A</v>
          </cell>
        </row>
        <row r="2464">
          <cell r="L2464" t="e">
            <v>#N/A</v>
          </cell>
        </row>
        <row r="2465">
          <cell r="L2465" t="e">
            <v>#N/A</v>
          </cell>
        </row>
        <row r="2466">
          <cell r="L2466" t="e">
            <v>#N/A</v>
          </cell>
        </row>
        <row r="2467">
          <cell r="L2467" t="e">
            <v>#N/A</v>
          </cell>
        </row>
        <row r="2468">
          <cell r="L2468" t="e">
            <v>#N/A</v>
          </cell>
        </row>
        <row r="2469">
          <cell r="L2469" t="e">
            <v>#N/A</v>
          </cell>
        </row>
        <row r="2470">
          <cell r="L2470" t="e">
            <v>#N/A</v>
          </cell>
        </row>
        <row r="2471">
          <cell r="L2471" t="e">
            <v>#N/A</v>
          </cell>
        </row>
        <row r="2472">
          <cell r="L2472" t="e">
            <v>#N/A</v>
          </cell>
        </row>
        <row r="2473">
          <cell r="L2473" t="e">
            <v>#N/A</v>
          </cell>
        </row>
        <row r="2474">
          <cell r="L2474" t="e">
            <v>#N/A</v>
          </cell>
        </row>
        <row r="2475">
          <cell r="L2475" t="e">
            <v>#N/A</v>
          </cell>
        </row>
        <row r="2476">
          <cell r="L2476" t="e">
            <v>#N/A</v>
          </cell>
        </row>
        <row r="2477">
          <cell r="L2477" t="e">
            <v>#N/A</v>
          </cell>
        </row>
        <row r="2478">
          <cell r="L2478" t="e">
            <v>#N/A</v>
          </cell>
        </row>
        <row r="2479">
          <cell r="L2479" t="e">
            <v>#N/A</v>
          </cell>
        </row>
        <row r="2480">
          <cell r="L2480" t="e">
            <v>#N/A</v>
          </cell>
        </row>
        <row r="2481">
          <cell r="L2481" t="e">
            <v>#N/A</v>
          </cell>
        </row>
        <row r="2482">
          <cell r="L2482" t="e">
            <v>#N/A</v>
          </cell>
        </row>
        <row r="2483">
          <cell r="L2483" t="e">
            <v>#N/A</v>
          </cell>
        </row>
        <row r="2484">
          <cell r="L2484" t="e">
            <v>#N/A</v>
          </cell>
        </row>
        <row r="2485">
          <cell r="L2485" t="e">
            <v>#N/A</v>
          </cell>
        </row>
        <row r="2486">
          <cell r="L2486" t="e">
            <v>#N/A</v>
          </cell>
        </row>
        <row r="2487">
          <cell r="L2487" t="e">
            <v>#N/A</v>
          </cell>
        </row>
        <row r="2488">
          <cell r="L2488" t="e">
            <v>#N/A</v>
          </cell>
        </row>
        <row r="2489">
          <cell r="L2489" t="e">
            <v>#N/A</v>
          </cell>
        </row>
        <row r="2490">
          <cell r="L2490" t="e">
            <v>#N/A</v>
          </cell>
        </row>
        <row r="2491">
          <cell r="L2491" t="e">
            <v>#N/A</v>
          </cell>
        </row>
        <row r="2492">
          <cell r="L2492" t="e">
            <v>#N/A</v>
          </cell>
        </row>
        <row r="2493">
          <cell r="L2493" t="e">
            <v>#N/A</v>
          </cell>
        </row>
        <row r="2494">
          <cell r="L2494" t="e">
            <v>#N/A</v>
          </cell>
        </row>
        <row r="2495">
          <cell r="L2495" t="e">
            <v>#N/A</v>
          </cell>
        </row>
        <row r="2496">
          <cell r="L2496" t="e">
            <v>#N/A</v>
          </cell>
        </row>
        <row r="2497">
          <cell r="L2497" t="e">
            <v>#N/A</v>
          </cell>
        </row>
        <row r="2498">
          <cell r="L2498" t="e">
            <v>#N/A</v>
          </cell>
        </row>
        <row r="2499">
          <cell r="L2499" t="e">
            <v>#N/A</v>
          </cell>
        </row>
        <row r="2500">
          <cell r="L2500" t="e">
            <v>#N/A</v>
          </cell>
        </row>
        <row r="2501">
          <cell r="L2501" t="e">
            <v>#N/A</v>
          </cell>
        </row>
        <row r="2502">
          <cell r="L2502" t="e">
            <v>#N/A</v>
          </cell>
        </row>
        <row r="2503">
          <cell r="L2503" t="e">
            <v>#N/A</v>
          </cell>
        </row>
        <row r="2504">
          <cell r="L2504" t="e">
            <v>#N/A</v>
          </cell>
        </row>
        <row r="2505">
          <cell r="L2505" t="e">
            <v>#N/A</v>
          </cell>
        </row>
        <row r="2506">
          <cell r="L2506" t="e">
            <v>#N/A</v>
          </cell>
        </row>
        <row r="2507">
          <cell r="L2507" t="e">
            <v>#N/A</v>
          </cell>
        </row>
        <row r="2508">
          <cell r="L2508" t="e">
            <v>#N/A</v>
          </cell>
        </row>
        <row r="2509">
          <cell r="L2509" t="e">
            <v>#N/A</v>
          </cell>
        </row>
        <row r="2510">
          <cell r="L2510" t="e">
            <v>#N/A</v>
          </cell>
        </row>
        <row r="2511">
          <cell r="L2511" t="e">
            <v>#N/A</v>
          </cell>
        </row>
        <row r="2512">
          <cell r="L2512" t="e">
            <v>#N/A</v>
          </cell>
        </row>
        <row r="2513">
          <cell r="L2513" t="e">
            <v>#N/A</v>
          </cell>
        </row>
        <row r="2514">
          <cell r="L2514" t="e">
            <v>#N/A</v>
          </cell>
        </row>
        <row r="2515">
          <cell r="L2515" t="e">
            <v>#N/A</v>
          </cell>
        </row>
        <row r="2516">
          <cell r="L2516" t="e">
            <v>#N/A</v>
          </cell>
        </row>
        <row r="2517">
          <cell r="L2517" t="e">
            <v>#N/A</v>
          </cell>
        </row>
        <row r="2518">
          <cell r="L2518" t="e">
            <v>#N/A</v>
          </cell>
        </row>
        <row r="2519">
          <cell r="L2519" t="e">
            <v>#N/A</v>
          </cell>
        </row>
        <row r="2520">
          <cell r="L2520" t="e">
            <v>#N/A</v>
          </cell>
        </row>
        <row r="2521">
          <cell r="L2521" t="e">
            <v>#N/A</v>
          </cell>
        </row>
        <row r="2522">
          <cell r="L2522" t="e">
            <v>#N/A</v>
          </cell>
        </row>
        <row r="2523">
          <cell r="L2523" t="e">
            <v>#N/A</v>
          </cell>
        </row>
        <row r="2524">
          <cell r="L2524" t="e">
            <v>#N/A</v>
          </cell>
        </row>
        <row r="2525">
          <cell r="L2525" t="e">
            <v>#N/A</v>
          </cell>
        </row>
        <row r="2526">
          <cell r="L2526" t="e">
            <v>#N/A</v>
          </cell>
        </row>
        <row r="2527">
          <cell r="L2527" t="e">
            <v>#N/A</v>
          </cell>
        </row>
        <row r="2528">
          <cell r="L2528" t="e">
            <v>#N/A</v>
          </cell>
        </row>
        <row r="2529">
          <cell r="L2529" t="e">
            <v>#N/A</v>
          </cell>
        </row>
        <row r="2530">
          <cell r="L2530" t="e">
            <v>#N/A</v>
          </cell>
        </row>
        <row r="2531">
          <cell r="L2531" t="e">
            <v>#N/A</v>
          </cell>
        </row>
        <row r="2532">
          <cell r="L2532" t="e">
            <v>#N/A</v>
          </cell>
        </row>
        <row r="2533">
          <cell r="L2533" t="e">
            <v>#N/A</v>
          </cell>
        </row>
        <row r="2534">
          <cell r="L2534" t="e">
            <v>#N/A</v>
          </cell>
        </row>
        <row r="2535">
          <cell r="L2535" t="e">
            <v>#N/A</v>
          </cell>
        </row>
        <row r="2536">
          <cell r="L2536" t="e">
            <v>#N/A</v>
          </cell>
        </row>
        <row r="2537">
          <cell r="L2537" t="e">
            <v>#N/A</v>
          </cell>
        </row>
        <row r="2538">
          <cell r="L2538" t="e">
            <v>#N/A</v>
          </cell>
        </row>
        <row r="2539">
          <cell r="L2539" t="e">
            <v>#N/A</v>
          </cell>
        </row>
        <row r="2540">
          <cell r="L2540" t="e">
            <v>#N/A</v>
          </cell>
        </row>
        <row r="2541">
          <cell r="L2541" t="e">
            <v>#N/A</v>
          </cell>
        </row>
        <row r="2542">
          <cell r="L2542" t="e">
            <v>#N/A</v>
          </cell>
        </row>
        <row r="2543">
          <cell r="L2543" t="e">
            <v>#N/A</v>
          </cell>
        </row>
        <row r="2544">
          <cell r="L2544" t="e">
            <v>#N/A</v>
          </cell>
        </row>
        <row r="2545">
          <cell r="L2545" t="e">
            <v>#N/A</v>
          </cell>
        </row>
        <row r="2546">
          <cell r="L2546" t="e">
            <v>#N/A</v>
          </cell>
        </row>
        <row r="2547">
          <cell r="L2547" t="e">
            <v>#N/A</v>
          </cell>
        </row>
        <row r="2548">
          <cell r="L2548" t="e">
            <v>#N/A</v>
          </cell>
        </row>
        <row r="2549">
          <cell r="L2549" t="e">
            <v>#N/A</v>
          </cell>
        </row>
        <row r="2550">
          <cell r="L2550" t="e">
            <v>#N/A</v>
          </cell>
        </row>
        <row r="2551">
          <cell r="L2551" t="e">
            <v>#N/A</v>
          </cell>
        </row>
        <row r="2552">
          <cell r="L2552" t="e">
            <v>#N/A</v>
          </cell>
        </row>
        <row r="2553">
          <cell r="L2553" t="e">
            <v>#N/A</v>
          </cell>
        </row>
        <row r="2554">
          <cell r="L2554" t="e">
            <v>#N/A</v>
          </cell>
        </row>
        <row r="2555">
          <cell r="L2555" t="e">
            <v>#N/A</v>
          </cell>
        </row>
        <row r="2556">
          <cell r="L2556" t="e">
            <v>#N/A</v>
          </cell>
        </row>
        <row r="2557">
          <cell r="L2557" t="e">
            <v>#N/A</v>
          </cell>
        </row>
        <row r="2558">
          <cell r="L2558" t="e">
            <v>#N/A</v>
          </cell>
        </row>
        <row r="2559">
          <cell r="L2559" t="e">
            <v>#N/A</v>
          </cell>
        </row>
        <row r="2560">
          <cell r="L2560" t="e">
            <v>#N/A</v>
          </cell>
        </row>
        <row r="2561">
          <cell r="L2561" t="e">
            <v>#N/A</v>
          </cell>
        </row>
        <row r="2562">
          <cell r="L2562" t="e">
            <v>#N/A</v>
          </cell>
        </row>
        <row r="2563">
          <cell r="L2563" t="e">
            <v>#N/A</v>
          </cell>
        </row>
        <row r="2564">
          <cell r="L2564" t="e">
            <v>#N/A</v>
          </cell>
        </row>
        <row r="2565">
          <cell r="L2565" t="e">
            <v>#N/A</v>
          </cell>
        </row>
        <row r="2566">
          <cell r="L2566" t="e">
            <v>#N/A</v>
          </cell>
        </row>
        <row r="2567">
          <cell r="L2567" t="e">
            <v>#N/A</v>
          </cell>
        </row>
        <row r="2568">
          <cell r="L2568" t="e">
            <v>#N/A</v>
          </cell>
        </row>
        <row r="2569">
          <cell r="L2569" t="e">
            <v>#N/A</v>
          </cell>
        </row>
        <row r="2570">
          <cell r="L2570" t="e">
            <v>#N/A</v>
          </cell>
        </row>
        <row r="2571">
          <cell r="L2571" t="e">
            <v>#N/A</v>
          </cell>
        </row>
        <row r="2572">
          <cell r="L2572" t="e">
            <v>#N/A</v>
          </cell>
        </row>
        <row r="2573">
          <cell r="L2573" t="e">
            <v>#N/A</v>
          </cell>
        </row>
        <row r="2574">
          <cell r="L2574" t="e">
            <v>#N/A</v>
          </cell>
        </row>
        <row r="2575">
          <cell r="L2575" t="e">
            <v>#N/A</v>
          </cell>
        </row>
        <row r="2576">
          <cell r="L2576" t="e">
            <v>#N/A</v>
          </cell>
        </row>
        <row r="2577">
          <cell r="L2577" t="e">
            <v>#N/A</v>
          </cell>
        </row>
        <row r="2578">
          <cell r="L2578" t="e">
            <v>#N/A</v>
          </cell>
        </row>
        <row r="2579">
          <cell r="L2579" t="e">
            <v>#N/A</v>
          </cell>
        </row>
        <row r="2580">
          <cell r="L2580" t="e">
            <v>#N/A</v>
          </cell>
        </row>
        <row r="2581">
          <cell r="L2581" t="e">
            <v>#N/A</v>
          </cell>
        </row>
        <row r="2582">
          <cell r="L2582" t="e">
            <v>#N/A</v>
          </cell>
        </row>
        <row r="2583">
          <cell r="L2583" t="e">
            <v>#N/A</v>
          </cell>
        </row>
        <row r="2584">
          <cell r="L2584" t="e">
            <v>#N/A</v>
          </cell>
        </row>
        <row r="2585">
          <cell r="L2585" t="e">
            <v>#N/A</v>
          </cell>
        </row>
        <row r="2586">
          <cell r="L2586" t="e">
            <v>#N/A</v>
          </cell>
        </row>
        <row r="2587">
          <cell r="L2587" t="e">
            <v>#N/A</v>
          </cell>
        </row>
        <row r="2588">
          <cell r="L2588" t="e">
            <v>#N/A</v>
          </cell>
        </row>
        <row r="2589">
          <cell r="L2589" t="e">
            <v>#N/A</v>
          </cell>
        </row>
        <row r="2590">
          <cell r="L2590" t="e">
            <v>#N/A</v>
          </cell>
        </row>
        <row r="2591">
          <cell r="L2591" t="e">
            <v>#N/A</v>
          </cell>
        </row>
        <row r="2592">
          <cell r="L2592" t="e">
            <v>#N/A</v>
          </cell>
        </row>
        <row r="2593">
          <cell r="L2593" t="e">
            <v>#N/A</v>
          </cell>
        </row>
        <row r="2594">
          <cell r="L2594" t="e">
            <v>#N/A</v>
          </cell>
        </row>
        <row r="2595">
          <cell r="L2595" t="e">
            <v>#N/A</v>
          </cell>
        </row>
        <row r="2596">
          <cell r="L2596" t="e">
            <v>#N/A</v>
          </cell>
        </row>
        <row r="2597">
          <cell r="L2597" t="e">
            <v>#N/A</v>
          </cell>
        </row>
        <row r="2598">
          <cell r="L2598" t="e">
            <v>#N/A</v>
          </cell>
        </row>
        <row r="2599">
          <cell r="L2599" t="e">
            <v>#N/A</v>
          </cell>
        </row>
        <row r="2600">
          <cell r="L2600" t="e">
            <v>#N/A</v>
          </cell>
        </row>
        <row r="2601">
          <cell r="L2601" t="e">
            <v>#N/A</v>
          </cell>
        </row>
        <row r="2602">
          <cell r="L2602" t="e">
            <v>#N/A</v>
          </cell>
        </row>
        <row r="2603">
          <cell r="L2603" t="e">
            <v>#N/A</v>
          </cell>
        </row>
        <row r="2604">
          <cell r="L2604" t="e">
            <v>#N/A</v>
          </cell>
        </row>
        <row r="2605">
          <cell r="L2605" t="e">
            <v>#N/A</v>
          </cell>
        </row>
        <row r="2606">
          <cell r="L2606" t="e">
            <v>#N/A</v>
          </cell>
        </row>
        <row r="2607">
          <cell r="L2607" t="e">
            <v>#N/A</v>
          </cell>
        </row>
        <row r="2608">
          <cell r="L2608" t="e">
            <v>#N/A</v>
          </cell>
        </row>
        <row r="2609">
          <cell r="L2609" t="e">
            <v>#N/A</v>
          </cell>
        </row>
        <row r="2610">
          <cell r="L2610" t="e">
            <v>#N/A</v>
          </cell>
        </row>
        <row r="2611">
          <cell r="L2611" t="e">
            <v>#N/A</v>
          </cell>
        </row>
        <row r="2612">
          <cell r="L2612" t="e">
            <v>#N/A</v>
          </cell>
        </row>
        <row r="2613">
          <cell r="L2613" t="e">
            <v>#N/A</v>
          </cell>
        </row>
        <row r="2614">
          <cell r="L2614" t="e">
            <v>#N/A</v>
          </cell>
        </row>
        <row r="2615">
          <cell r="L2615" t="e">
            <v>#N/A</v>
          </cell>
        </row>
        <row r="2616">
          <cell r="L2616" t="e">
            <v>#N/A</v>
          </cell>
        </row>
        <row r="2617">
          <cell r="L2617" t="e">
            <v>#N/A</v>
          </cell>
        </row>
        <row r="2618">
          <cell r="L2618" t="e">
            <v>#N/A</v>
          </cell>
        </row>
        <row r="2619">
          <cell r="L2619" t="e">
            <v>#N/A</v>
          </cell>
        </row>
        <row r="2620">
          <cell r="L2620" t="e">
            <v>#N/A</v>
          </cell>
        </row>
        <row r="2621">
          <cell r="L2621" t="e">
            <v>#N/A</v>
          </cell>
        </row>
        <row r="2622">
          <cell r="L2622" t="e">
            <v>#N/A</v>
          </cell>
        </row>
        <row r="2623">
          <cell r="L2623" t="e">
            <v>#N/A</v>
          </cell>
        </row>
        <row r="2624">
          <cell r="L2624" t="e">
            <v>#N/A</v>
          </cell>
        </row>
        <row r="2625">
          <cell r="L2625" t="e">
            <v>#N/A</v>
          </cell>
        </row>
        <row r="2626">
          <cell r="L2626" t="e">
            <v>#N/A</v>
          </cell>
        </row>
        <row r="2627">
          <cell r="L2627" t="e">
            <v>#N/A</v>
          </cell>
        </row>
        <row r="2628">
          <cell r="L2628" t="e">
            <v>#N/A</v>
          </cell>
        </row>
        <row r="2629">
          <cell r="L2629" t="e">
            <v>#N/A</v>
          </cell>
        </row>
        <row r="2630">
          <cell r="L2630" t="e">
            <v>#N/A</v>
          </cell>
        </row>
        <row r="2631">
          <cell r="L2631" t="e">
            <v>#N/A</v>
          </cell>
        </row>
        <row r="2632">
          <cell r="L2632" t="e">
            <v>#N/A</v>
          </cell>
        </row>
        <row r="2633">
          <cell r="L2633" t="e">
            <v>#N/A</v>
          </cell>
        </row>
        <row r="2634">
          <cell r="L2634" t="e">
            <v>#N/A</v>
          </cell>
        </row>
        <row r="2635">
          <cell r="L2635" t="e">
            <v>#N/A</v>
          </cell>
        </row>
        <row r="2636">
          <cell r="L2636" t="e">
            <v>#N/A</v>
          </cell>
        </row>
        <row r="2637">
          <cell r="L2637" t="e">
            <v>#N/A</v>
          </cell>
        </row>
        <row r="2638">
          <cell r="L2638" t="e">
            <v>#N/A</v>
          </cell>
        </row>
        <row r="2639">
          <cell r="L2639" t="e">
            <v>#N/A</v>
          </cell>
        </row>
        <row r="2640">
          <cell r="L2640" t="e">
            <v>#N/A</v>
          </cell>
        </row>
        <row r="2641">
          <cell r="L2641" t="e">
            <v>#N/A</v>
          </cell>
        </row>
        <row r="2642">
          <cell r="L2642" t="e">
            <v>#N/A</v>
          </cell>
        </row>
        <row r="2643">
          <cell r="L2643" t="e">
            <v>#N/A</v>
          </cell>
        </row>
        <row r="2644">
          <cell r="L2644" t="e">
            <v>#N/A</v>
          </cell>
        </row>
        <row r="2645">
          <cell r="L2645" t="e">
            <v>#N/A</v>
          </cell>
        </row>
        <row r="2646">
          <cell r="L2646" t="e">
            <v>#N/A</v>
          </cell>
        </row>
        <row r="2647">
          <cell r="L2647" t="e">
            <v>#N/A</v>
          </cell>
        </row>
        <row r="2648">
          <cell r="L2648" t="e">
            <v>#N/A</v>
          </cell>
        </row>
        <row r="2649">
          <cell r="L2649" t="e">
            <v>#N/A</v>
          </cell>
        </row>
        <row r="2650">
          <cell r="L2650" t="e">
            <v>#N/A</v>
          </cell>
        </row>
        <row r="2651">
          <cell r="L2651" t="e">
            <v>#N/A</v>
          </cell>
        </row>
        <row r="2652">
          <cell r="L2652" t="e">
            <v>#N/A</v>
          </cell>
        </row>
        <row r="2653">
          <cell r="L2653" t="e">
            <v>#N/A</v>
          </cell>
        </row>
        <row r="2654">
          <cell r="L2654" t="e">
            <v>#N/A</v>
          </cell>
        </row>
        <row r="2655">
          <cell r="L2655" t="e">
            <v>#N/A</v>
          </cell>
        </row>
        <row r="2656">
          <cell r="L2656" t="e">
            <v>#N/A</v>
          </cell>
        </row>
        <row r="2657">
          <cell r="L2657" t="e">
            <v>#N/A</v>
          </cell>
        </row>
        <row r="2658">
          <cell r="L2658" t="e">
            <v>#N/A</v>
          </cell>
        </row>
        <row r="2659">
          <cell r="L2659" t="e">
            <v>#N/A</v>
          </cell>
        </row>
        <row r="2660">
          <cell r="L2660" t="e">
            <v>#N/A</v>
          </cell>
        </row>
        <row r="2661">
          <cell r="L2661" t="e">
            <v>#N/A</v>
          </cell>
        </row>
        <row r="2662">
          <cell r="L2662" t="e">
            <v>#N/A</v>
          </cell>
        </row>
        <row r="2663">
          <cell r="L2663" t="e">
            <v>#N/A</v>
          </cell>
        </row>
        <row r="2664">
          <cell r="L2664" t="e">
            <v>#N/A</v>
          </cell>
        </row>
        <row r="2665">
          <cell r="L2665" t="e">
            <v>#N/A</v>
          </cell>
        </row>
        <row r="2666">
          <cell r="L2666" t="e">
            <v>#N/A</v>
          </cell>
        </row>
        <row r="2667">
          <cell r="L2667" t="e">
            <v>#N/A</v>
          </cell>
        </row>
        <row r="2668">
          <cell r="L2668" t="e">
            <v>#N/A</v>
          </cell>
        </row>
        <row r="2669">
          <cell r="L2669" t="e">
            <v>#N/A</v>
          </cell>
        </row>
        <row r="2670">
          <cell r="L2670" t="e">
            <v>#N/A</v>
          </cell>
        </row>
        <row r="2671">
          <cell r="L2671" t="e">
            <v>#N/A</v>
          </cell>
        </row>
        <row r="2672">
          <cell r="L2672" t="e">
            <v>#N/A</v>
          </cell>
        </row>
        <row r="2673">
          <cell r="L2673" t="e">
            <v>#N/A</v>
          </cell>
        </row>
        <row r="2674">
          <cell r="L2674" t="e">
            <v>#N/A</v>
          </cell>
        </row>
        <row r="2675">
          <cell r="L2675" t="e">
            <v>#N/A</v>
          </cell>
        </row>
        <row r="2676">
          <cell r="L2676" t="e">
            <v>#N/A</v>
          </cell>
        </row>
        <row r="2677">
          <cell r="L2677" t="e">
            <v>#N/A</v>
          </cell>
        </row>
        <row r="2678">
          <cell r="L2678" t="e">
            <v>#N/A</v>
          </cell>
        </row>
        <row r="2679">
          <cell r="L2679" t="e">
            <v>#N/A</v>
          </cell>
        </row>
        <row r="2680">
          <cell r="L2680" t="e">
            <v>#N/A</v>
          </cell>
        </row>
        <row r="2681">
          <cell r="L2681" t="e">
            <v>#N/A</v>
          </cell>
        </row>
        <row r="2682">
          <cell r="L2682" t="e">
            <v>#N/A</v>
          </cell>
        </row>
        <row r="2683">
          <cell r="L2683" t="e">
            <v>#N/A</v>
          </cell>
        </row>
        <row r="2684">
          <cell r="L2684" t="e">
            <v>#N/A</v>
          </cell>
        </row>
        <row r="2685">
          <cell r="L2685" t="e">
            <v>#N/A</v>
          </cell>
        </row>
        <row r="2686">
          <cell r="L2686" t="e">
            <v>#N/A</v>
          </cell>
        </row>
        <row r="2687">
          <cell r="L2687" t="e">
            <v>#N/A</v>
          </cell>
        </row>
        <row r="2688">
          <cell r="L2688" t="e">
            <v>#N/A</v>
          </cell>
        </row>
        <row r="2689">
          <cell r="L2689" t="e">
            <v>#N/A</v>
          </cell>
        </row>
        <row r="2690">
          <cell r="L2690" t="e">
            <v>#N/A</v>
          </cell>
        </row>
        <row r="2691">
          <cell r="L2691" t="e">
            <v>#N/A</v>
          </cell>
        </row>
        <row r="2692">
          <cell r="L2692" t="e">
            <v>#N/A</v>
          </cell>
        </row>
        <row r="2693">
          <cell r="L2693" t="e">
            <v>#N/A</v>
          </cell>
        </row>
        <row r="2694">
          <cell r="L2694" t="e">
            <v>#N/A</v>
          </cell>
        </row>
        <row r="2695">
          <cell r="L2695" t="e">
            <v>#N/A</v>
          </cell>
        </row>
        <row r="2696">
          <cell r="L2696" t="e">
            <v>#N/A</v>
          </cell>
        </row>
        <row r="2697">
          <cell r="L2697" t="e">
            <v>#N/A</v>
          </cell>
        </row>
        <row r="2698">
          <cell r="L2698" t="e">
            <v>#N/A</v>
          </cell>
        </row>
        <row r="2699">
          <cell r="L2699" t="e">
            <v>#N/A</v>
          </cell>
        </row>
        <row r="2700">
          <cell r="L2700" t="e">
            <v>#N/A</v>
          </cell>
        </row>
        <row r="2701">
          <cell r="L2701" t="e">
            <v>#N/A</v>
          </cell>
        </row>
        <row r="2702">
          <cell r="L2702" t="e">
            <v>#N/A</v>
          </cell>
        </row>
        <row r="2703">
          <cell r="L2703" t="e">
            <v>#N/A</v>
          </cell>
        </row>
        <row r="2704">
          <cell r="L2704" t="e">
            <v>#N/A</v>
          </cell>
        </row>
        <row r="2705">
          <cell r="L2705" t="e">
            <v>#N/A</v>
          </cell>
        </row>
        <row r="2706">
          <cell r="L2706" t="e">
            <v>#N/A</v>
          </cell>
        </row>
        <row r="2707">
          <cell r="L2707" t="e">
            <v>#N/A</v>
          </cell>
        </row>
        <row r="2708">
          <cell r="L2708" t="e">
            <v>#N/A</v>
          </cell>
        </row>
        <row r="2709">
          <cell r="L2709" t="e">
            <v>#N/A</v>
          </cell>
        </row>
        <row r="2710">
          <cell r="L2710" t="e">
            <v>#N/A</v>
          </cell>
        </row>
        <row r="2711">
          <cell r="L2711" t="e">
            <v>#N/A</v>
          </cell>
        </row>
        <row r="2712">
          <cell r="L2712" t="e">
            <v>#N/A</v>
          </cell>
        </row>
        <row r="2713">
          <cell r="L2713" t="e">
            <v>#N/A</v>
          </cell>
        </row>
        <row r="2714">
          <cell r="L2714" t="e">
            <v>#N/A</v>
          </cell>
        </row>
        <row r="2715">
          <cell r="L2715" t="e">
            <v>#N/A</v>
          </cell>
        </row>
        <row r="2716">
          <cell r="L2716" t="e">
            <v>#N/A</v>
          </cell>
        </row>
        <row r="2717">
          <cell r="L2717" t="e">
            <v>#N/A</v>
          </cell>
        </row>
        <row r="2718">
          <cell r="L2718" t="e">
            <v>#N/A</v>
          </cell>
        </row>
        <row r="2719">
          <cell r="L2719" t="e">
            <v>#N/A</v>
          </cell>
        </row>
        <row r="2720">
          <cell r="L2720" t="e">
            <v>#N/A</v>
          </cell>
        </row>
        <row r="2721">
          <cell r="L2721" t="e">
            <v>#N/A</v>
          </cell>
        </row>
        <row r="2722">
          <cell r="L2722" t="e">
            <v>#N/A</v>
          </cell>
        </row>
        <row r="2723">
          <cell r="L2723" t="e">
            <v>#N/A</v>
          </cell>
        </row>
        <row r="2724">
          <cell r="L2724" t="e">
            <v>#N/A</v>
          </cell>
        </row>
        <row r="2725">
          <cell r="L2725" t="e">
            <v>#N/A</v>
          </cell>
        </row>
        <row r="2726">
          <cell r="L2726" t="e">
            <v>#N/A</v>
          </cell>
        </row>
        <row r="2727">
          <cell r="L2727" t="e">
            <v>#N/A</v>
          </cell>
        </row>
        <row r="2728">
          <cell r="L2728" t="e">
            <v>#N/A</v>
          </cell>
        </row>
        <row r="2729">
          <cell r="L2729" t="e">
            <v>#N/A</v>
          </cell>
        </row>
        <row r="2730">
          <cell r="L2730" t="e">
            <v>#N/A</v>
          </cell>
        </row>
        <row r="2731">
          <cell r="L2731" t="e">
            <v>#N/A</v>
          </cell>
        </row>
        <row r="2732">
          <cell r="L2732" t="e">
            <v>#N/A</v>
          </cell>
        </row>
        <row r="2733">
          <cell r="L2733" t="e">
            <v>#N/A</v>
          </cell>
        </row>
        <row r="2734">
          <cell r="L2734" t="e">
            <v>#N/A</v>
          </cell>
        </row>
        <row r="2735">
          <cell r="L2735" t="e">
            <v>#N/A</v>
          </cell>
        </row>
        <row r="2736">
          <cell r="L2736" t="e">
            <v>#N/A</v>
          </cell>
        </row>
        <row r="2737">
          <cell r="L2737" t="e">
            <v>#N/A</v>
          </cell>
        </row>
        <row r="2738">
          <cell r="L2738" t="e">
            <v>#N/A</v>
          </cell>
        </row>
        <row r="2739">
          <cell r="L2739" t="e">
            <v>#N/A</v>
          </cell>
        </row>
        <row r="2740">
          <cell r="L2740" t="e">
            <v>#N/A</v>
          </cell>
        </row>
        <row r="2741">
          <cell r="L2741" t="e">
            <v>#N/A</v>
          </cell>
        </row>
        <row r="2742">
          <cell r="L2742" t="e">
            <v>#N/A</v>
          </cell>
        </row>
        <row r="2743">
          <cell r="L2743" t="e">
            <v>#N/A</v>
          </cell>
        </row>
        <row r="2744">
          <cell r="L2744" t="e">
            <v>#N/A</v>
          </cell>
        </row>
        <row r="2745">
          <cell r="L2745" t="e">
            <v>#N/A</v>
          </cell>
        </row>
        <row r="2746">
          <cell r="L2746" t="e">
            <v>#N/A</v>
          </cell>
        </row>
        <row r="2747">
          <cell r="L2747" t="e">
            <v>#N/A</v>
          </cell>
        </row>
        <row r="2748">
          <cell r="L2748" t="e">
            <v>#N/A</v>
          </cell>
        </row>
        <row r="2749">
          <cell r="L2749" t="e">
            <v>#N/A</v>
          </cell>
        </row>
        <row r="2750">
          <cell r="L2750" t="e">
            <v>#N/A</v>
          </cell>
        </row>
        <row r="2751">
          <cell r="L2751" t="e">
            <v>#N/A</v>
          </cell>
        </row>
        <row r="2752">
          <cell r="L2752" t="e">
            <v>#N/A</v>
          </cell>
        </row>
        <row r="2753">
          <cell r="L2753" t="e">
            <v>#N/A</v>
          </cell>
        </row>
        <row r="2754">
          <cell r="L2754" t="e">
            <v>#N/A</v>
          </cell>
        </row>
        <row r="2755">
          <cell r="L2755" t="e">
            <v>#N/A</v>
          </cell>
        </row>
        <row r="2756">
          <cell r="L2756" t="e">
            <v>#N/A</v>
          </cell>
        </row>
        <row r="2757">
          <cell r="L2757" t="e">
            <v>#N/A</v>
          </cell>
        </row>
        <row r="2758">
          <cell r="L2758" t="e">
            <v>#N/A</v>
          </cell>
        </row>
        <row r="2759">
          <cell r="L2759" t="e">
            <v>#N/A</v>
          </cell>
        </row>
        <row r="2760">
          <cell r="L2760" t="e">
            <v>#N/A</v>
          </cell>
        </row>
        <row r="2761">
          <cell r="L2761" t="e">
            <v>#N/A</v>
          </cell>
        </row>
        <row r="2762">
          <cell r="L2762" t="e">
            <v>#N/A</v>
          </cell>
        </row>
        <row r="2763">
          <cell r="L2763" t="e">
            <v>#N/A</v>
          </cell>
        </row>
        <row r="2764">
          <cell r="L2764" t="e">
            <v>#N/A</v>
          </cell>
        </row>
        <row r="2765">
          <cell r="L2765" t="e">
            <v>#N/A</v>
          </cell>
        </row>
        <row r="2766">
          <cell r="L2766" t="e">
            <v>#N/A</v>
          </cell>
        </row>
        <row r="2767">
          <cell r="L2767" t="e">
            <v>#N/A</v>
          </cell>
        </row>
        <row r="2768">
          <cell r="L2768" t="e">
            <v>#N/A</v>
          </cell>
        </row>
        <row r="2769">
          <cell r="L2769" t="e">
            <v>#N/A</v>
          </cell>
        </row>
        <row r="2770">
          <cell r="L2770" t="e">
            <v>#N/A</v>
          </cell>
        </row>
        <row r="2771">
          <cell r="L2771" t="e">
            <v>#N/A</v>
          </cell>
        </row>
        <row r="2772">
          <cell r="L2772" t="e">
            <v>#N/A</v>
          </cell>
        </row>
        <row r="2773">
          <cell r="L2773" t="e">
            <v>#N/A</v>
          </cell>
        </row>
        <row r="2774">
          <cell r="L2774" t="e">
            <v>#N/A</v>
          </cell>
        </row>
        <row r="2775">
          <cell r="L2775" t="e">
            <v>#N/A</v>
          </cell>
        </row>
        <row r="2776">
          <cell r="L2776" t="e">
            <v>#N/A</v>
          </cell>
        </row>
        <row r="2777">
          <cell r="L2777" t="e">
            <v>#N/A</v>
          </cell>
        </row>
        <row r="2778">
          <cell r="L2778" t="e">
            <v>#N/A</v>
          </cell>
        </row>
        <row r="2779">
          <cell r="L2779" t="e">
            <v>#N/A</v>
          </cell>
        </row>
        <row r="2780">
          <cell r="L2780" t="e">
            <v>#N/A</v>
          </cell>
        </row>
        <row r="2781">
          <cell r="L2781" t="e">
            <v>#N/A</v>
          </cell>
        </row>
        <row r="2782">
          <cell r="L2782" t="e">
            <v>#N/A</v>
          </cell>
        </row>
        <row r="2783">
          <cell r="L2783" t="e">
            <v>#N/A</v>
          </cell>
        </row>
        <row r="2784">
          <cell r="L2784" t="e">
            <v>#N/A</v>
          </cell>
        </row>
        <row r="2785">
          <cell r="L2785" t="e">
            <v>#N/A</v>
          </cell>
        </row>
        <row r="2786">
          <cell r="L2786" t="e">
            <v>#N/A</v>
          </cell>
        </row>
        <row r="2787">
          <cell r="L2787" t="e">
            <v>#N/A</v>
          </cell>
        </row>
        <row r="2788">
          <cell r="L2788" t="e">
            <v>#N/A</v>
          </cell>
        </row>
        <row r="2789">
          <cell r="L2789" t="e">
            <v>#N/A</v>
          </cell>
        </row>
        <row r="2790">
          <cell r="L2790" t="e">
            <v>#N/A</v>
          </cell>
        </row>
        <row r="2791">
          <cell r="L2791" t="e">
            <v>#N/A</v>
          </cell>
        </row>
        <row r="2792">
          <cell r="L2792" t="e">
            <v>#N/A</v>
          </cell>
        </row>
        <row r="2793">
          <cell r="L2793" t="e">
            <v>#N/A</v>
          </cell>
        </row>
        <row r="2794">
          <cell r="L2794" t="e">
            <v>#N/A</v>
          </cell>
        </row>
        <row r="2795">
          <cell r="L2795" t="e">
            <v>#N/A</v>
          </cell>
        </row>
        <row r="2796">
          <cell r="L2796" t="e">
            <v>#N/A</v>
          </cell>
        </row>
        <row r="2797">
          <cell r="L2797" t="e">
            <v>#N/A</v>
          </cell>
        </row>
        <row r="2798">
          <cell r="L2798" t="e">
            <v>#N/A</v>
          </cell>
        </row>
        <row r="2799">
          <cell r="L2799" t="e">
            <v>#N/A</v>
          </cell>
        </row>
        <row r="2800">
          <cell r="L2800" t="e">
            <v>#N/A</v>
          </cell>
        </row>
        <row r="2801">
          <cell r="L2801" t="e">
            <v>#N/A</v>
          </cell>
        </row>
        <row r="2802">
          <cell r="L2802" t="e">
            <v>#N/A</v>
          </cell>
        </row>
        <row r="2803">
          <cell r="L2803" t="e">
            <v>#N/A</v>
          </cell>
        </row>
        <row r="2804">
          <cell r="L2804" t="e">
            <v>#N/A</v>
          </cell>
        </row>
        <row r="2805">
          <cell r="L2805" t="e">
            <v>#N/A</v>
          </cell>
        </row>
        <row r="2806">
          <cell r="L2806" t="e">
            <v>#N/A</v>
          </cell>
        </row>
        <row r="2807">
          <cell r="L2807" t="e">
            <v>#N/A</v>
          </cell>
        </row>
        <row r="2808">
          <cell r="L2808" t="e">
            <v>#N/A</v>
          </cell>
        </row>
        <row r="2809">
          <cell r="L2809" t="e">
            <v>#N/A</v>
          </cell>
        </row>
        <row r="2810">
          <cell r="L2810" t="e">
            <v>#N/A</v>
          </cell>
        </row>
        <row r="2811">
          <cell r="L2811" t="e">
            <v>#N/A</v>
          </cell>
        </row>
        <row r="2812">
          <cell r="L2812" t="e">
            <v>#N/A</v>
          </cell>
        </row>
        <row r="2813">
          <cell r="L2813" t="e">
            <v>#N/A</v>
          </cell>
        </row>
        <row r="2814">
          <cell r="L2814" t="e">
            <v>#N/A</v>
          </cell>
        </row>
        <row r="2815">
          <cell r="L2815" t="e">
            <v>#N/A</v>
          </cell>
        </row>
        <row r="2816">
          <cell r="L2816" t="e">
            <v>#N/A</v>
          </cell>
        </row>
        <row r="2817">
          <cell r="L2817" t="e">
            <v>#N/A</v>
          </cell>
        </row>
        <row r="2818">
          <cell r="L2818" t="e">
            <v>#N/A</v>
          </cell>
        </row>
        <row r="2819">
          <cell r="L2819" t="e">
            <v>#N/A</v>
          </cell>
        </row>
        <row r="2820">
          <cell r="L2820" t="e">
            <v>#N/A</v>
          </cell>
        </row>
        <row r="2821">
          <cell r="L2821" t="e">
            <v>#N/A</v>
          </cell>
        </row>
        <row r="2822">
          <cell r="L2822" t="e">
            <v>#N/A</v>
          </cell>
        </row>
        <row r="2823">
          <cell r="L2823" t="e">
            <v>#N/A</v>
          </cell>
        </row>
        <row r="2824">
          <cell r="L2824" t="e">
            <v>#N/A</v>
          </cell>
        </row>
        <row r="2825">
          <cell r="L2825" t="e">
            <v>#N/A</v>
          </cell>
        </row>
        <row r="2826">
          <cell r="L2826" t="e">
            <v>#N/A</v>
          </cell>
        </row>
        <row r="2827">
          <cell r="L2827" t="e">
            <v>#N/A</v>
          </cell>
        </row>
        <row r="2828">
          <cell r="L2828" t="e">
            <v>#N/A</v>
          </cell>
        </row>
        <row r="2829">
          <cell r="L2829" t="e">
            <v>#N/A</v>
          </cell>
        </row>
        <row r="2830">
          <cell r="L2830" t="e">
            <v>#N/A</v>
          </cell>
        </row>
        <row r="2831">
          <cell r="L2831" t="e">
            <v>#N/A</v>
          </cell>
        </row>
        <row r="2832">
          <cell r="L2832" t="e">
            <v>#N/A</v>
          </cell>
        </row>
        <row r="2833">
          <cell r="L2833" t="e">
            <v>#N/A</v>
          </cell>
        </row>
        <row r="2834">
          <cell r="L2834" t="e">
            <v>#N/A</v>
          </cell>
        </row>
        <row r="2835">
          <cell r="L2835" t="e">
            <v>#N/A</v>
          </cell>
        </row>
        <row r="2836">
          <cell r="L2836" t="e">
            <v>#N/A</v>
          </cell>
        </row>
        <row r="2837">
          <cell r="L2837" t="e">
            <v>#N/A</v>
          </cell>
        </row>
        <row r="2838">
          <cell r="L2838" t="e">
            <v>#N/A</v>
          </cell>
        </row>
        <row r="2839">
          <cell r="L2839" t="e">
            <v>#N/A</v>
          </cell>
        </row>
        <row r="2840">
          <cell r="L2840" t="e">
            <v>#N/A</v>
          </cell>
        </row>
        <row r="2841">
          <cell r="L2841" t="e">
            <v>#N/A</v>
          </cell>
        </row>
        <row r="2842">
          <cell r="L2842" t="e">
            <v>#N/A</v>
          </cell>
        </row>
        <row r="2843">
          <cell r="L2843" t="e">
            <v>#N/A</v>
          </cell>
        </row>
        <row r="2844">
          <cell r="L2844" t="e">
            <v>#N/A</v>
          </cell>
        </row>
        <row r="2845">
          <cell r="L2845" t="e">
            <v>#N/A</v>
          </cell>
        </row>
        <row r="2846">
          <cell r="L2846" t="e">
            <v>#N/A</v>
          </cell>
        </row>
        <row r="2847">
          <cell r="L2847" t="e">
            <v>#N/A</v>
          </cell>
        </row>
        <row r="2848">
          <cell r="L2848" t="e">
            <v>#N/A</v>
          </cell>
        </row>
        <row r="2849">
          <cell r="L2849" t="e">
            <v>#N/A</v>
          </cell>
        </row>
        <row r="2850">
          <cell r="L2850" t="e">
            <v>#N/A</v>
          </cell>
        </row>
        <row r="2851">
          <cell r="L2851" t="e">
            <v>#N/A</v>
          </cell>
        </row>
        <row r="2852">
          <cell r="L2852" t="e">
            <v>#N/A</v>
          </cell>
        </row>
        <row r="2853">
          <cell r="L2853" t="e">
            <v>#N/A</v>
          </cell>
        </row>
        <row r="2854">
          <cell r="L2854" t="e">
            <v>#N/A</v>
          </cell>
        </row>
        <row r="2855">
          <cell r="L2855" t="e">
            <v>#N/A</v>
          </cell>
        </row>
        <row r="2856">
          <cell r="L2856" t="e">
            <v>#N/A</v>
          </cell>
        </row>
        <row r="2857">
          <cell r="L2857" t="e">
            <v>#N/A</v>
          </cell>
        </row>
        <row r="2858">
          <cell r="L2858" t="e">
            <v>#N/A</v>
          </cell>
        </row>
        <row r="2859">
          <cell r="L2859" t="e">
            <v>#N/A</v>
          </cell>
        </row>
        <row r="2860">
          <cell r="L2860" t="e">
            <v>#N/A</v>
          </cell>
        </row>
        <row r="2861">
          <cell r="L2861" t="e">
            <v>#N/A</v>
          </cell>
        </row>
        <row r="2862">
          <cell r="L2862" t="e">
            <v>#N/A</v>
          </cell>
        </row>
        <row r="2863">
          <cell r="L2863" t="e">
            <v>#N/A</v>
          </cell>
        </row>
        <row r="2864">
          <cell r="L2864" t="e">
            <v>#N/A</v>
          </cell>
        </row>
        <row r="2865">
          <cell r="L2865" t="e">
            <v>#N/A</v>
          </cell>
        </row>
        <row r="2866">
          <cell r="L2866" t="e">
            <v>#N/A</v>
          </cell>
        </row>
        <row r="2867">
          <cell r="L2867" t="e">
            <v>#N/A</v>
          </cell>
        </row>
        <row r="2868">
          <cell r="L2868" t="e">
            <v>#N/A</v>
          </cell>
        </row>
        <row r="2869">
          <cell r="L2869" t="e">
            <v>#N/A</v>
          </cell>
        </row>
        <row r="2870">
          <cell r="L2870" t="e">
            <v>#N/A</v>
          </cell>
        </row>
        <row r="2871">
          <cell r="L2871" t="e">
            <v>#N/A</v>
          </cell>
        </row>
        <row r="2872">
          <cell r="L2872" t="e">
            <v>#N/A</v>
          </cell>
        </row>
        <row r="2873">
          <cell r="L2873" t="e">
            <v>#N/A</v>
          </cell>
        </row>
        <row r="2874">
          <cell r="L2874" t="e">
            <v>#N/A</v>
          </cell>
        </row>
        <row r="2875">
          <cell r="L2875" t="e">
            <v>#N/A</v>
          </cell>
        </row>
        <row r="2876">
          <cell r="L2876" t="e">
            <v>#N/A</v>
          </cell>
        </row>
        <row r="2877">
          <cell r="L2877" t="e">
            <v>#N/A</v>
          </cell>
        </row>
        <row r="2878">
          <cell r="L2878" t="e">
            <v>#N/A</v>
          </cell>
        </row>
        <row r="2879">
          <cell r="L2879" t="e">
            <v>#N/A</v>
          </cell>
        </row>
        <row r="2880">
          <cell r="L2880" t="e">
            <v>#N/A</v>
          </cell>
        </row>
        <row r="2881">
          <cell r="L2881" t="e">
            <v>#N/A</v>
          </cell>
        </row>
        <row r="2882">
          <cell r="L2882" t="e">
            <v>#N/A</v>
          </cell>
        </row>
        <row r="2883">
          <cell r="L2883" t="e">
            <v>#N/A</v>
          </cell>
        </row>
        <row r="2884">
          <cell r="L2884" t="e">
            <v>#N/A</v>
          </cell>
        </row>
        <row r="2885">
          <cell r="L2885" t="e">
            <v>#N/A</v>
          </cell>
        </row>
        <row r="2886">
          <cell r="L2886" t="e">
            <v>#N/A</v>
          </cell>
        </row>
        <row r="2887">
          <cell r="L2887" t="e">
            <v>#N/A</v>
          </cell>
        </row>
        <row r="2888">
          <cell r="L2888" t="e">
            <v>#N/A</v>
          </cell>
        </row>
        <row r="2889">
          <cell r="L2889" t="e">
            <v>#N/A</v>
          </cell>
        </row>
        <row r="2890">
          <cell r="L2890" t="e">
            <v>#N/A</v>
          </cell>
        </row>
        <row r="2891">
          <cell r="L2891" t="e">
            <v>#N/A</v>
          </cell>
        </row>
        <row r="2892">
          <cell r="L2892" t="e">
            <v>#N/A</v>
          </cell>
        </row>
        <row r="2893">
          <cell r="L2893" t="e">
            <v>#N/A</v>
          </cell>
        </row>
        <row r="2894">
          <cell r="L2894" t="e">
            <v>#N/A</v>
          </cell>
        </row>
        <row r="2895">
          <cell r="L2895" t="e">
            <v>#N/A</v>
          </cell>
        </row>
        <row r="2896">
          <cell r="L2896" t="e">
            <v>#N/A</v>
          </cell>
        </row>
        <row r="2897">
          <cell r="L2897" t="e">
            <v>#N/A</v>
          </cell>
        </row>
        <row r="2898">
          <cell r="L2898" t="e">
            <v>#N/A</v>
          </cell>
        </row>
        <row r="2899">
          <cell r="L2899" t="e">
            <v>#N/A</v>
          </cell>
        </row>
        <row r="2900">
          <cell r="L2900" t="e">
            <v>#N/A</v>
          </cell>
        </row>
        <row r="2901">
          <cell r="L2901" t="e">
            <v>#N/A</v>
          </cell>
        </row>
        <row r="2902">
          <cell r="L2902" t="e">
            <v>#N/A</v>
          </cell>
        </row>
        <row r="2903">
          <cell r="L2903" t="e">
            <v>#N/A</v>
          </cell>
        </row>
        <row r="2904">
          <cell r="L2904" t="e">
            <v>#N/A</v>
          </cell>
        </row>
        <row r="2905">
          <cell r="L2905" t="e">
            <v>#N/A</v>
          </cell>
        </row>
        <row r="2906">
          <cell r="L2906" t="e">
            <v>#N/A</v>
          </cell>
        </row>
        <row r="2907">
          <cell r="L2907" t="e">
            <v>#N/A</v>
          </cell>
        </row>
        <row r="2908">
          <cell r="L2908" t="e">
            <v>#N/A</v>
          </cell>
        </row>
        <row r="2909">
          <cell r="L2909" t="e">
            <v>#N/A</v>
          </cell>
        </row>
        <row r="2910">
          <cell r="L2910" t="e">
            <v>#N/A</v>
          </cell>
        </row>
        <row r="2911">
          <cell r="L2911" t="e">
            <v>#N/A</v>
          </cell>
        </row>
        <row r="2912">
          <cell r="L2912" t="e">
            <v>#N/A</v>
          </cell>
        </row>
        <row r="2913">
          <cell r="L2913" t="e">
            <v>#N/A</v>
          </cell>
        </row>
        <row r="2914">
          <cell r="L2914" t="e">
            <v>#N/A</v>
          </cell>
        </row>
        <row r="2915">
          <cell r="L2915" t="e">
            <v>#N/A</v>
          </cell>
        </row>
        <row r="2916">
          <cell r="L2916" t="e">
            <v>#N/A</v>
          </cell>
        </row>
        <row r="2917">
          <cell r="L2917" t="e">
            <v>#N/A</v>
          </cell>
        </row>
        <row r="2918">
          <cell r="L2918" t="e">
            <v>#N/A</v>
          </cell>
        </row>
        <row r="2919">
          <cell r="L2919" t="e">
            <v>#N/A</v>
          </cell>
        </row>
        <row r="2920">
          <cell r="L2920" t="e">
            <v>#N/A</v>
          </cell>
        </row>
        <row r="2921">
          <cell r="L2921" t="e">
            <v>#N/A</v>
          </cell>
        </row>
        <row r="2922">
          <cell r="L2922" t="e">
            <v>#N/A</v>
          </cell>
        </row>
        <row r="2923">
          <cell r="L2923" t="e">
            <v>#N/A</v>
          </cell>
        </row>
        <row r="2924">
          <cell r="L2924" t="e">
            <v>#N/A</v>
          </cell>
        </row>
        <row r="2925">
          <cell r="L2925" t="e">
            <v>#N/A</v>
          </cell>
        </row>
        <row r="2926">
          <cell r="L2926" t="e">
            <v>#N/A</v>
          </cell>
        </row>
        <row r="2927">
          <cell r="L2927" t="e">
            <v>#N/A</v>
          </cell>
        </row>
        <row r="2928">
          <cell r="L2928" t="e">
            <v>#N/A</v>
          </cell>
        </row>
        <row r="2929">
          <cell r="L2929" t="e">
            <v>#N/A</v>
          </cell>
        </row>
        <row r="2930">
          <cell r="L2930" t="e">
            <v>#N/A</v>
          </cell>
        </row>
        <row r="2931">
          <cell r="L2931" t="e">
            <v>#N/A</v>
          </cell>
        </row>
        <row r="2932">
          <cell r="L2932" t="e">
            <v>#N/A</v>
          </cell>
        </row>
        <row r="2933">
          <cell r="L2933" t="e">
            <v>#N/A</v>
          </cell>
        </row>
        <row r="2934">
          <cell r="L2934" t="e">
            <v>#N/A</v>
          </cell>
        </row>
        <row r="2935">
          <cell r="L2935" t="e">
            <v>#N/A</v>
          </cell>
        </row>
        <row r="2936">
          <cell r="L2936" t="e">
            <v>#N/A</v>
          </cell>
        </row>
        <row r="2937">
          <cell r="L2937" t="e">
            <v>#N/A</v>
          </cell>
        </row>
        <row r="2938">
          <cell r="L2938" t="e">
            <v>#N/A</v>
          </cell>
        </row>
        <row r="2939">
          <cell r="L2939" t="e">
            <v>#N/A</v>
          </cell>
        </row>
        <row r="2940">
          <cell r="L2940" t="e">
            <v>#N/A</v>
          </cell>
        </row>
        <row r="2941">
          <cell r="L2941" t="e">
            <v>#N/A</v>
          </cell>
        </row>
        <row r="2942">
          <cell r="L2942" t="e">
            <v>#N/A</v>
          </cell>
        </row>
        <row r="2943">
          <cell r="L2943" t="e">
            <v>#N/A</v>
          </cell>
        </row>
        <row r="2944">
          <cell r="L2944" t="e">
            <v>#N/A</v>
          </cell>
        </row>
        <row r="2945">
          <cell r="L2945" t="e">
            <v>#N/A</v>
          </cell>
        </row>
        <row r="2946">
          <cell r="L2946" t="e">
            <v>#N/A</v>
          </cell>
        </row>
        <row r="2947">
          <cell r="L2947" t="e">
            <v>#N/A</v>
          </cell>
        </row>
        <row r="2948">
          <cell r="L2948" t="e">
            <v>#N/A</v>
          </cell>
        </row>
        <row r="2949">
          <cell r="L2949" t="e">
            <v>#N/A</v>
          </cell>
        </row>
        <row r="2950">
          <cell r="L2950" t="e">
            <v>#N/A</v>
          </cell>
        </row>
        <row r="2951">
          <cell r="L2951" t="e">
            <v>#N/A</v>
          </cell>
        </row>
        <row r="2952">
          <cell r="L2952" t="e">
            <v>#N/A</v>
          </cell>
        </row>
        <row r="2953">
          <cell r="L2953" t="e">
            <v>#N/A</v>
          </cell>
        </row>
        <row r="2954">
          <cell r="L2954" t="e">
            <v>#N/A</v>
          </cell>
        </row>
        <row r="2955">
          <cell r="L2955" t="e">
            <v>#N/A</v>
          </cell>
        </row>
        <row r="2956">
          <cell r="L2956" t="e">
            <v>#N/A</v>
          </cell>
        </row>
        <row r="2957">
          <cell r="L2957" t="e">
            <v>#N/A</v>
          </cell>
        </row>
        <row r="2958">
          <cell r="L2958" t="e">
            <v>#N/A</v>
          </cell>
        </row>
        <row r="2959">
          <cell r="L2959" t="e">
            <v>#N/A</v>
          </cell>
        </row>
        <row r="2960">
          <cell r="L2960" t="e">
            <v>#N/A</v>
          </cell>
        </row>
        <row r="2961">
          <cell r="L2961" t="e">
            <v>#N/A</v>
          </cell>
        </row>
        <row r="2962">
          <cell r="L2962" t="e">
            <v>#N/A</v>
          </cell>
        </row>
        <row r="2963">
          <cell r="L2963" t="e">
            <v>#N/A</v>
          </cell>
        </row>
        <row r="2964">
          <cell r="L2964" t="e">
            <v>#N/A</v>
          </cell>
        </row>
        <row r="2965">
          <cell r="L2965" t="e">
            <v>#N/A</v>
          </cell>
        </row>
        <row r="2966">
          <cell r="L2966" t="e">
            <v>#N/A</v>
          </cell>
        </row>
        <row r="2967">
          <cell r="L2967" t="e">
            <v>#N/A</v>
          </cell>
        </row>
        <row r="2968">
          <cell r="L2968" t="e">
            <v>#N/A</v>
          </cell>
        </row>
        <row r="2969">
          <cell r="L2969" t="e">
            <v>#N/A</v>
          </cell>
        </row>
        <row r="2970">
          <cell r="L2970" t="e">
            <v>#N/A</v>
          </cell>
        </row>
        <row r="2971">
          <cell r="L2971" t="e">
            <v>#N/A</v>
          </cell>
        </row>
        <row r="2972">
          <cell r="L2972" t="e">
            <v>#N/A</v>
          </cell>
        </row>
        <row r="2973">
          <cell r="L2973" t="e">
            <v>#N/A</v>
          </cell>
        </row>
        <row r="2974">
          <cell r="L2974" t="e">
            <v>#N/A</v>
          </cell>
        </row>
        <row r="2975">
          <cell r="L2975" t="e">
            <v>#N/A</v>
          </cell>
        </row>
        <row r="2976">
          <cell r="L2976" t="e">
            <v>#N/A</v>
          </cell>
        </row>
        <row r="2977">
          <cell r="L2977" t="e">
            <v>#N/A</v>
          </cell>
        </row>
        <row r="2978">
          <cell r="L2978" t="e">
            <v>#N/A</v>
          </cell>
        </row>
        <row r="2979">
          <cell r="L2979" t="e">
            <v>#N/A</v>
          </cell>
        </row>
        <row r="2980">
          <cell r="L2980" t="e">
            <v>#N/A</v>
          </cell>
        </row>
        <row r="2981">
          <cell r="L2981" t="e">
            <v>#N/A</v>
          </cell>
        </row>
        <row r="2982">
          <cell r="L2982" t="e">
            <v>#N/A</v>
          </cell>
        </row>
        <row r="2983">
          <cell r="L2983" t="e">
            <v>#N/A</v>
          </cell>
        </row>
        <row r="2984">
          <cell r="L2984" t="e">
            <v>#N/A</v>
          </cell>
        </row>
        <row r="2985">
          <cell r="L2985" t="e">
            <v>#N/A</v>
          </cell>
        </row>
        <row r="2986">
          <cell r="L2986" t="e">
            <v>#N/A</v>
          </cell>
        </row>
        <row r="2987">
          <cell r="L2987" t="e">
            <v>#N/A</v>
          </cell>
        </row>
        <row r="2988">
          <cell r="L2988" t="e">
            <v>#N/A</v>
          </cell>
        </row>
        <row r="2989">
          <cell r="L2989" t="e">
            <v>#N/A</v>
          </cell>
        </row>
        <row r="2990">
          <cell r="L2990" t="e">
            <v>#N/A</v>
          </cell>
        </row>
        <row r="2991">
          <cell r="L2991" t="e">
            <v>#N/A</v>
          </cell>
        </row>
        <row r="2992">
          <cell r="L2992" t="e">
            <v>#N/A</v>
          </cell>
        </row>
        <row r="2993">
          <cell r="L2993" t="e">
            <v>#N/A</v>
          </cell>
        </row>
        <row r="2994">
          <cell r="L2994" t="e">
            <v>#N/A</v>
          </cell>
        </row>
        <row r="2995">
          <cell r="L2995" t="e">
            <v>#N/A</v>
          </cell>
        </row>
        <row r="2996">
          <cell r="L2996" t="e">
            <v>#N/A</v>
          </cell>
        </row>
        <row r="2997">
          <cell r="L2997" t="e">
            <v>#N/A</v>
          </cell>
        </row>
        <row r="2998">
          <cell r="L2998" t="e">
            <v>#N/A</v>
          </cell>
        </row>
        <row r="2999">
          <cell r="L2999" t="e">
            <v>#N/A</v>
          </cell>
        </row>
        <row r="3000">
          <cell r="L3000" t="e">
            <v>#N/A</v>
          </cell>
        </row>
        <row r="3001">
          <cell r="L3001" t="e">
            <v>#N/A</v>
          </cell>
        </row>
        <row r="3002">
          <cell r="L3002" t="e">
            <v>#N/A</v>
          </cell>
        </row>
        <row r="3003">
          <cell r="L3003" t="e">
            <v>#N/A</v>
          </cell>
        </row>
        <row r="3004">
          <cell r="L3004" t="e">
            <v>#N/A</v>
          </cell>
        </row>
        <row r="3005">
          <cell r="L3005" t="e">
            <v>#N/A</v>
          </cell>
        </row>
        <row r="3006">
          <cell r="L3006" t="e">
            <v>#N/A</v>
          </cell>
        </row>
        <row r="3007">
          <cell r="L3007" t="e">
            <v>#N/A</v>
          </cell>
        </row>
        <row r="3008">
          <cell r="L3008" t="e">
            <v>#N/A</v>
          </cell>
        </row>
        <row r="3009">
          <cell r="L3009" t="e">
            <v>#N/A</v>
          </cell>
        </row>
        <row r="3010">
          <cell r="L3010" t="e">
            <v>#N/A</v>
          </cell>
        </row>
        <row r="3011">
          <cell r="L3011" t="e">
            <v>#N/A</v>
          </cell>
        </row>
        <row r="3012">
          <cell r="L3012" t="e">
            <v>#N/A</v>
          </cell>
        </row>
        <row r="3013">
          <cell r="L3013" t="e">
            <v>#N/A</v>
          </cell>
        </row>
        <row r="3014">
          <cell r="L3014" t="e">
            <v>#N/A</v>
          </cell>
        </row>
        <row r="3015">
          <cell r="L3015" t="e">
            <v>#N/A</v>
          </cell>
        </row>
        <row r="3016">
          <cell r="L3016" t="e">
            <v>#N/A</v>
          </cell>
        </row>
        <row r="3017">
          <cell r="L3017" t="e">
            <v>#N/A</v>
          </cell>
        </row>
        <row r="3018">
          <cell r="L3018" t="e">
            <v>#N/A</v>
          </cell>
        </row>
        <row r="3019">
          <cell r="K3019" t="str">
            <v>x</v>
          </cell>
          <cell r="L3019" t="e">
            <v>#N/A</v>
          </cell>
          <cell r="M3019" t="str">
            <v>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kontrola"/>
      <sheetName val="analitik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  <sheetName val="zilmer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3">
          <cell r="H3" t="str">
            <v>KLASA: UP/ I-453-02/11-31/12 UrBroj:326-213-11-3</v>
          </cell>
        </row>
        <row r="4">
          <cell r="H4" t="str">
            <v>KLASA: UP/ I-453-02/11-31/13 UrBroj:326-213-11-4</v>
          </cell>
        </row>
        <row r="5">
          <cell r="H5" t="str">
            <v>KLASA: UP/ I-453-02/11-31/14 UrBroj:326-213-11-6</v>
          </cell>
        </row>
        <row r="6">
          <cell r="H6" t="str">
            <v>KLASA: UP/ I-453-02/11-31/15 UrBroj:326-213-11-6</v>
          </cell>
        </row>
        <row r="7">
          <cell r="H7" t="str">
            <v>KLASA: UP/ I-453-02/11-31/16 UrBroj:326-213-11-6</v>
          </cell>
        </row>
        <row r="8">
          <cell r="H8" t="str">
            <v>KLASA: UP/ I-453-02/11-31/20 UrBroj:326-213-11-4</v>
          </cell>
        </row>
        <row r="9">
          <cell r="H9" t="str">
            <v>KLASA: UP/ I-453-02/11-31/8 UrBroj:326-213-11-5</v>
          </cell>
        </row>
        <row r="10">
          <cell r="H10" t="str">
            <v>KLASA: UP/I-453-02/08-31/25 UrBroj:326-213-08-4</v>
          </cell>
        </row>
        <row r="11">
          <cell r="H11" t="str">
            <v>KLASA: UP/I-453-02/09-31/25 UrBroj:326-213-10-9</v>
          </cell>
        </row>
        <row r="12">
          <cell r="H12" t="str">
            <v>KLASA: UP/I-453-02/10-31/15 UrBroj:326-213-10-5</v>
          </cell>
        </row>
        <row r="13">
          <cell r="H13" t="str">
            <v>KLASA: UP/I-453-02/10-31/16 UrBroj:326-213-10-7</v>
          </cell>
        </row>
        <row r="14">
          <cell r="H14" t="str">
            <v>KLASA: UP/I-453-02/10-31/17 UrBroj:326-211-10-8</v>
          </cell>
        </row>
        <row r="15">
          <cell r="H15" t="str">
            <v>KLASA: UP/I-453-02/10-31/22 UrBroj:326-211-10-4</v>
          </cell>
        </row>
        <row r="16">
          <cell r="H16" t="str">
            <v>KLASA: UP/I-453-02/11-31/11 UrBroj:326-213-11-4</v>
          </cell>
        </row>
        <row r="17">
          <cell r="H17" t="str">
            <v>KLASA: UP/I-453-02/11-31/7 UrBroj:326-213-11-6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 refreshError="1"/>
      <sheetData sheetId="1">
        <row r="3">
          <cell r="I3" t="str">
            <v>Bartók-Nagy R.</v>
          </cell>
        </row>
        <row r="4">
          <cell r="F4" t="str">
            <v>Gyürki I.</v>
          </cell>
          <cell r="I4" t="str">
            <v>Gerencsér I.</v>
          </cell>
        </row>
        <row r="5">
          <cell r="F5" t="str">
            <v>Zugmann Á.</v>
          </cell>
        </row>
        <row r="6">
          <cell r="F6" t="str">
            <v>Tihanyi Zs.</v>
          </cell>
        </row>
        <row r="7">
          <cell r="F7" t="str">
            <v>Sferle M.</v>
          </cell>
        </row>
        <row r="8">
          <cell r="F8" t="str">
            <v>Tapodi S.</v>
          </cell>
        </row>
        <row r="9">
          <cell r="F9" t="str">
            <v>Giltán T.</v>
          </cell>
        </row>
        <row r="10">
          <cell r="F10" t="str">
            <v>Mesterházy B.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rződések (2014)"/>
      <sheetName val="2014-es szerződések"/>
      <sheetName val="2015-ös áthúzúdó szerződések"/>
      <sheetName val="2015-ös szerződések"/>
      <sheetName val="összesített lista"/>
      <sheetName val="Gyürki_I"/>
      <sheetName val="Ákos_1"/>
      <sheetName val="Ákos_2"/>
      <sheetName val="Ákos_3"/>
      <sheetName val="M.Bea_1"/>
      <sheetName val="M.Bea_2"/>
      <sheetName val="M.Bea_3"/>
      <sheetName val="jog"/>
      <sheetName val="kárszakértők"/>
      <sheetName val="Misi_1"/>
      <sheetName val="Misi_2"/>
      <sheetName val="Misi_3"/>
      <sheetName val="Misi_4"/>
      <sheetName val="Misi_5"/>
      <sheetName val="T.Sándor_1"/>
      <sheetName val="T.Sándor_2"/>
      <sheetName val="G.Tivadar"/>
      <sheetName val="P.Bea"/>
      <sheetName val="egyebek"/>
    </sheetNames>
    <sheetDataSet>
      <sheetData sheetId="0"/>
      <sheetData sheetId="1"/>
      <sheetData sheetId="2">
        <row r="1">
          <cell r="Q1" t="str">
            <v>IT</v>
          </cell>
        </row>
        <row r="2">
          <cell r="Q2" t="str">
            <v>Nem 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Cover"/>
      <sheetName val="P-Chart"/>
      <sheetName val="Base_case"/>
      <sheetName val="OE_inputs"/>
      <sheetName val="Scenario_1_EQd30"/>
      <sheetName val="Scenario_2_IRd100"/>
      <sheetName val="Scenario_3_IRu100"/>
      <sheetName val="Scenario_4_CSu50"/>
      <sheetName val="Scenario_5_EQd30_and_IRd100"/>
      <sheetName val="Scenario_6_INFLu100"/>
      <sheetName val="Scenario_7_OE_specific"/>
      <sheetName val="Reverse_stress_test"/>
      <sheetName val="Market_movements"/>
      <sheetName val="Settings_mappings"/>
      <sheetName val="SAP Report"/>
      <sheetName val="BaseQuarter_MarketData"/>
      <sheetName val="Current_MarketData"/>
      <sheetName val="Version_history"/>
      <sheetName val="FX_from_RAI"/>
    </sheetNames>
    <sheetDataSet>
      <sheetData sheetId="0" refreshError="1"/>
      <sheetData sheetId="1" refreshError="1"/>
      <sheetData sheetId="2" refreshError="1"/>
      <sheetData sheetId="3" refreshError="1">
        <row r="11">
          <cell r="E11" t="str">
            <v>-- OE name --</v>
          </cell>
        </row>
        <row r="12">
          <cell r="E12" t="str">
            <v>-- Segment --</v>
          </cell>
        </row>
        <row r="94">
          <cell r="AG94" t="str">
            <v>-- OE-Node --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Part I"/>
      <sheetName val="Input - General"/>
      <sheetName val="Import RAI - FC"/>
      <sheetName val="Import RAI - P1"/>
      <sheetName val="Input - Controlling Projections"/>
      <sheetName val="Manual Override RAI"/>
      <sheetName val="Part II"/>
      <sheetName val="RC- Factors RAI"/>
      <sheetName val="Plan Standalone RAI"/>
      <sheetName val="Plan Aggr. per Bus. Type RAI"/>
      <sheetName val="Part III"/>
      <sheetName val="Param - Corr - RAI FC"/>
      <sheetName val="Param - Corr - RAI 2011"/>
      <sheetName val="Param - Corr - RAI 2012"/>
      <sheetName val="Param - Corr - RAI 2013"/>
      <sheetName val="Part IV"/>
      <sheetName val="P1"/>
      <sheetName val="P2"/>
      <sheetName val="P3"/>
      <sheetName val="Part V"/>
      <sheetName val="IFRS Balance Sheets"/>
      <sheetName val="IFRS to MC adjustments"/>
      <sheetName val="MC Balance Sheets"/>
      <sheetName val="Risk capital positions"/>
      <sheetName val="Risk Capital calcs"/>
      <sheetName val="Diagnostics"/>
    </sheetNames>
    <sheetDataSet>
      <sheetData sheetId="0" refreshError="1"/>
      <sheetData sheetId="1" refreshError="1"/>
      <sheetData sheetId="2" refreshError="1">
        <row r="15">
          <cell r="D15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ndard"/>
      <sheetName val="ID_Q_Forecast"/>
      <sheetName val="ID_YTD_Forecast"/>
      <sheetName val="ID_FY_Forecast"/>
      <sheetName val="PP_YTD"/>
      <sheetName val="PP_QSlice"/>
      <sheetName val="Inv.Report"/>
      <sheetName val="Charts"/>
      <sheetName val="Standard(EUR)"/>
      <sheetName val="ID_Q_Forecast(EUR)"/>
      <sheetName val="ID_YTD_Forecast(EUR)"/>
      <sheetName val="ID_FY_Forecast(EUR)"/>
      <sheetName val="PP-YTD(EUR)"/>
      <sheetName val="PP-QSlice(EUR)"/>
      <sheetName val="Capital_Market_Sheet"/>
      <sheetName val="FX-Rate"/>
      <sheetName val="SQL €"/>
      <sheetName val="SQL LOC"/>
      <sheetName val="Constrained €"/>
      <sheetName val="Constrained LOC"/>
      <sheetName val="SQL AA €"/>
      <sheetName val="SQL AA LOC"/>
      <sheetName val="SQL AuM €"/>
      <sheetName val="SQL AuM LOC"/>
      <sheetName val="Gross new investment rate €"/>
      <sheetName val="Gross new investment rate LOC"/>
      <sheetName val="dividends €"/>
      <sheetName val="dividends LOC"/>
    </sheetNames>
    <sheetDataSet>
      <sheetData sheetId="0"/>
      <sheetData sheetId="1"/>
      <sheetData sheetId="2" refreshError="1">
        <row r="6">
          <cell r="Z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tételes"/>
      <sheetName val="Platformok"/>
      <sheetName val="Nevek"/>
      <sheetName val="Költséghelyek+létszámok"/>
      <sheetName val="2016A"/>
      <sheetName val="2017006"/>
      <sheetName val="Investment"/>
      <sheetName val="Munka3"/>
      <sheetName val="Summary"/>
      <sheetName val="IT investment"/>
    </sheetNames>
    <sheetDataSet>
      <sheetData sheetId="0"/>
      <sheetData sheetId="1"/>
      <sheetData sheetId="2">
        <row r="7">
          <cell r="F7" t="str">
            <v>Data center</v>
          </cell>
        </row>
        <row r="8">
          <cell r="F8" t="str">
            <v>Workplace</v>
          </cell>
        </row>
        <row r="9">
          <cell r="F9" t="str">
            <v>Network</v>
          </cell>
        </row>
        <row r="10">
          <cell r="F10" t="str">
            <v>IT security</v>
          </cell>
        </row>
        <row r="11">
          <cell r="F11" t="str">
            <v>IT service management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  <sheetName val="Total Rec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Filter IAS"/>
      <sheetName val="Filter UOP"/>
      <sheetName val="input"/>
      <sheetName val="Datasheet IAS"/>
      <sheetName val="Datasheet UOP"/>
      <sheetName val="Datasheet IAS prev"/>
      <sheetName val="Datasheet UOP prev"/>
      <sheetName val="P&amp;L for P-Charts"/>
      <sheetName val="output company profile"/>
      <sheetName val="lookup"/>
      <sheetName val="output OE overview"/>
      <sheetName val="Template P-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S0002</v>
          </cell>
          <cell r="B3" t="str">
            <v>OE name (should be filled automatically)</v>
          </cell>
        </row>
        <row r="4">
          <cell r="A4" t="str">
            <v>S0003</v>
          </cell>
          <cell r="B4" t="str">
            <v>Euler Hermes</v>
          </cell>
        </row>
        <row r="5">
          <cell r="A5" t="str">
            <v>S0004</v>
          </cell>
          <cell r="B5" t="str">
            <v>Mondial Assistance</v>
          </cell>
        </row>
        <row r="6">
          <cell r="A6" t="str">
            <v>S0018</v>
          </cell>
          <cell r="B6" t="str">
            <v>PC SouthAmerica</v>
          </cell>
        </row>
        <row r="7">
          <cell r="A7" t="str">
            <v>S0019</v>
          </cell>
          <cell r="B7" t="str">
            <v>PC Asia/Pacific</v>
          </cell>
        </row>
        <row r="8">
          <cell r="A8" t="str">
            <v>S0020</v>
          </cell>
          <cell r="B8" t="str">
            <v>PC Afr/NearEast</v>
          </cell>
        </row>
        <row r="9">
          <cell r="A9" t="str">
            <v>S0028</v>
          </cell>
          <cell r="B9" t="str">
            <v>PC Germany</v>
          </cell>
        </row>
        <row r="10">
          <cell r="A10" t="str">
            <v>S0029</v>
          </cell>
          <cell r="B10" t="str">
            <v>PC Austria</v>
          </cell>
        </row>
        <row r="11">
          <cell r="A11" t="str">
            <v>S0030</v>
          </cell>
          <cell r="B11" t="str">
            <v>PC Belgium</v>
          </cell>
        </row>
        <row r="12">
          <cell r="A12" t="str">
            <v>S0036</v>
          </cell>
          <cell r="B12" t="str">
            <v>PC Spain</v>
          </cell>
        </row>
        <row r="13">
          <cell r="A13" t="str">
            <v>S0037</v>
          </cell>
          <cell r="B13" t="str">
            <v>PC France</v>
          </cell>
        </row>
        <row r="14">
          <cell r="A14" t="str">
            <v>S0038</v>
          </cell>
          <cell r="B14" t="str">
            <v>PC GreatBritain</v>
          </cell>
        </row>
        <row r="15">
          <cell r="A15" t="str">
            <v>S0039</v>
          </cell>
          <cell r="B15" t="str">
            <v>PC Greece</v>
          </cell>
        </row>
        <row r="16">
          <cell r="A16" t="str">
            <v>S0041</v>
          </cell>
          <cell r="B16" t="str">
            <v>PC Italy</v>
          </cell>
        </row>
        <row r="17">
          <cell r="A17" t="str">
            <v>S0042</v>
          </cell>
          <cell r="B17" t="str">
            <v>PC Ireland</v>
          </cell>
        </row>
        <row r="18">
          <cell r="A18" t="str">
            <v>S0043</v>
          </cell>
          <cell r="B18" t="str">
            <v>PC Luxembourg</v>
          </cell>
        </row>
        <row r="19">
          <cell r="A19" t="str">
            <v>S0044</v>
          </cell>
          <cell r="B19" t="str">
            <v>PC Netherlands</v>
          </cell>
        </row>
        <row r="20">
          <cell r="A20" t="str">
            <v>S0045</v>
          </cell>
          <cell r="B20" t="str">
            <v>PC Portugal</v>
          </cell>
        </row>
        <row r="21">
          <cell r="A21" t="str">
            <v>S0052</v>
          </cell>
          <cell r="B21" t="str">
            <v>PC USA</v>
          </cell>
        </row>
        <row r="22">
          <cell r="A22" t="str">
            <v>S0060</v>
          </cell>
          <cell r="B22" t="str">
            <v>PC Australia</v>
          </cell>
        </row>
        <row r="23">
          <cell r="A23" t="str">
            <v>S0086</v>
          </cell>
          <cell r="B23" t="str">
            <v>AZ Sach</v>
          </cell>
        </row>
        <row r="24">
          <cell r="A24" t="str">
            <v>S0087</v>
          </cell>
          <cell r="B24" t="str">
            <v>PC RAS Group</v>
          </cell>
        </row>
        <row r="25">
          <cell r="A25" t="str">
            <v>S0088</v>
          </cell>
          <cell r="B25" t="str">
            <v>PC Ll.Adriatico</v>
          </cell>
        </row>
        <row r="26">
          <cell r="A26" t="str">
            <v>S0199</v>
          </cell>
          <cell r="B26" t="str">
            <v>PC Mexico</v>
          </cell>
        </row>
        <row r="27">
          <cell r="A27" t="str">
            <v>S0216</v>
          </cell>
          <cell r="B27" t="str">
            <v>PC Rest</v>
          </cell>
        </row>
        <row r="28">
          <cell r="A28" t="str">
            <v>S0226</v>
          </cell>
          <cell r="B28" t="str">
            <v>Allianz Netherl</v>
          </cell>
        </row>
        <row r="29">
          <cell r="A29" t="str">
            <v>S0242</v>
          </cell>
          <cell r="B29" t="str">
            <v>PC Switzerland</v>
          </cell>
        </row>
        <row r="30">
          <cell r="A30" t="str">
            <v>S0400</v>
          </cell>
          <cell r="B30" t="str">
            <v>Fenix Directo</v>
          </cell>
        </row>
        <row r="31">
          <cell r="A31" t="str">
            <v>S0401</v>
          </cell>
          <cell r="B31" t="str">
            <v>AZ C.de Seguros</v>
          </cell>
        </row>
        <row r="32">
          <cell r="A32" t="str">
            <v>S0423</v>
          </cell>
          <cell r="B32" t="str">
            <v>AZ Gl. Risks US</v>
          </cell>
        </row>
        <row r="33">
          <cell r="A33" t="str">
            <v>S0432</v>
          </cell>
          <cell r="B33" t="str">
            <v>PC Asia/Pacific</v>
          </cell>
        </row>
        <row r="34">
          <cell r="A34" t="str">
            <v>S0435</v>
          </cell>
          <cell r="B34" t="str">
            <v>ART</v>
          </cell>
        </row>
        <row r="35">
          <cell r="A35" t="str">
            <v>S0441</v>
          </cell>
          <cell r="B35" t="str">
            <v>AGF Group FR PC</v>
          </cell>
        </row>
        <row r="36">
          <cell r="A36" t="str">
            <v>S0443</v>
          </cell>
          <cell r="B36" t="str">
            <v>AZ Insurance (UK)</v>
          </cell>
        </row>
        <row r="37">
          <cell r="A37" t="str">
            <v>S0451</v>
          </cell>
          <cell r="B37" t="str">
            <v>AZ Irish Life</v>
          </cell>
        </row>
        <row r="38">
          <cell r="A38" t="str">
            <v>S0452</v>
          </cell>
          <cell r="B38" t="str">
            <v>AZ Worldw. Care</v>
          </cell>
        </row>
        <row r="39">
          <cell r="A39" t="str">
            <v>S0453</v>
          </cell>
          <cell r="B39" t="str">
            <v>PC Ireland SME</v>
          </cell>
        </row>
        <row r="40">
          <cell r="A40" t="str">
            <v>S0457</v>
          </cell>
          <cell r="B40" t="str">
            <v>AZ NL PC</v>
          </cell>
        </row>
        <row r="41">
          <cell r="A41" t="str">
            <v>S0507</v>
          </cell>
          <cell r="B41" t="str">
            <v>PC East. Europe</v>
          </cell>
        </row>
        <row r="42">
          <cell r="A42" t="str">
            <v>S0546</v>
          </cell>
          <cell r="B42" t="str">
            <v>FFIC</v>
          </cell>
        </row>
        <row r="43">
          <cell r="A43" t="str">
            <v>S0566</v>
          </cell>
          <cell r="B43" t="str">
            <v>Reinsurance PC</v>
          </cell>
        </row>
        <row r="44">
          <cell r="A44" t="str">
            <v>S0567</v>
          </cell>
          <cell r="B44" t="str">
            <v>Allianz Reinsur</v>
          </cell>
        </row>
        <row r="45">
          <cell r="A45" t="str">
            <v>S0571</v>
          </cell>
          <cell r="B45" t="str">
            <v>Reins.Others PC</v>
          </cell>
        </row>
        <row r="46">
          <cell r="A46" t="str">
            <v>S0585</v>
          </cell>
          <cell r="B46" t="str">
            <v>AGCS</v>
          </cell>
        </row>
      </sheetData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A"/>
      <sheetName val="DIPENDENTI"/>
    </sheetNames>
    <sheetDataSet>
      <sheetData sheetId="0">
        <row r="15">
          <cell r="H15" t="str">
            <v>Industria</v>
          </cell>
        </row>
        <row r="16">
          <cell r="H16" t="str">
            <v>Comunicazione/spettacolo/sport</v>
          </cell>
        </row>
        <row r="17">
          <cell r="H17" t="str">
            <v>Commercio e turismo</v>
          </cell>
        </row>
        <row r="18">
          <cell r="H18" t="str">
            <v>Trasporti</v>
          </cell>
        </row>
        <row r="19">
          <cell r="H19" t="str">
            <v>Credito e assicurazioni</v>
          </cell>
        </row>
        <row r="20">
          <cell r="H20" t="str">
            <v>Società di servizi</v>
          </cell>
        </row>
        <row r="21">
          <cell r="H21" t="str">
            <v>Altri settori</v>
          </cell>
        </row>
        <row r="22">
          <cell r="H22" t="str">
            <v>Edilizia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Bonuskategorier"/>
      <sheetName val="Løntrin"/>
    </sheetNames>
    <sheetDataSet>
      <sheetData sheetId="0"/>
      <sheetData sheetId="1"/>
      <sheetData sheetId="2">
        <row r="1">
          <cell r="A1" t="str">
            <v>Trin</v>
          </cell>
          <cell r="B1">
            <v>42552</v>
          </cell>
          <cell r="C1">
            <v>42186</v>
          </cell>
          <cell r="D1" t="str">
            <v>1/7 2014</v>
          </cell>
          <cell r="E1" t="str">
            <v>1/7 2013</v>
          </cell>
          <cell r="F1" t="str">
            <v>1/7 2012</v>
          </cell>
          <cell r="G1" t="str">
            <v>1/4 2011</v>
          </cell>
          <cell r="H1" t="str">
            <v>1/7 2010</v>
          </cell>
          <cell r="I1" t="str">
            <v>1/7 2009</v>
          </cell>
          <cell r="J1" t="str">
            <v>1/7 2008</v>
          </cell>
        </row>
        <row r="2">
          <cell r="A2">
            <v>1</v>
          </cell>
          <cell r="B2">
            <v>177020.88</v>
          </cell>
          <cell r="C2">
            <v>173891</v>
          </cell>
          <cell r="D2">
            <v>170900</v>
          </cell>
          <cell r="E2">
            <v>168043.19400000002</v>
          </cell>
          <cell r="F2">
            <v>166379.40000000002</v>
          </cell>
          <cell r="G2">
            <v>164732.04</v>
          </cell>
          <cell r="H2">
            <v>162988</v>
          </cell>
          <cell r="I2">
            <v>157173</v>
          </cell>
          <cell r="J2">
            <v>151128</v>
          </cell>
        </row>
        <row r="3">
          <cell r="A3">
            <v>2</v>
          </cell>
          <cell r="B3">
            <v>190546.56</v>
          </cell>
          <cell r="C3">
            <v>187177</v>
          </cell>
          <cell r="D3">
            <v>183958</v>
          </cell>
          <cell r="E3">
            <v>180883.122</v>
          </cell>
          <cell r="F3">
            <v>179092.2</v>
          </cell>
          <cell r="G3">
            <v>177318.96</v>
          </cell>
          <cell r="H3">
            <v>175442</v>
          </cell>
          <cell r="I3">
            <v>169182</v>
          </cell>
          <cell r="J3">
            <v>162675</v>
          </cell>
        </row>
        <row r="4">
          <cell r="A4">
            <v>3</v>
          </cell>
          <cell r="B4">
            <v>257761.56</v>
          </cell>
          <cell r="C4">
            <v>253204</v>
          </cell>
          <cell r="D4">
            <v>248849</v>
          </cell>
          <cell r="E4">
            <v>244688.37720000002</v>
          </cell>
          <cell r="F4">
            <v>242265.72000000003</v>
          </cell>
          <cell r="G4">
            <v>239867.03999999998</v>
          </cell>
          <cell r="H4">
            <v>237328</v>
          </cell>
          <cell r="I4">
            <v>228860</v>
          </cell>
          <cell r="J4">
            <v>220058</v>
          </cell>
        </row>
        <row r="5">
          <cell r="A5">
            <v>4</v>
          </cell>
          <cell r="B5">
            <v>261412.80000000002</v>
          </cell>
          <cell r="C5">
            <v>256791</v>
          </cell>
          <cell r="D5">
            <v>252374</v>
          </cell>
          <cell r="E5">
            <v>248154.576</v>
          </cell>
          <cell r="F5">
            <v>245697.59999999998</v>
          </cell>
          <cell r="G5">
            <v>243264.96000000002</v>
          </cell>
          <cell r="H5">
            <v>240690</v>
          </cell>
          <cell r="I5">
            <v>232102</v>
          </cell>
          <cell r="J5">
            <v>223175</v>
          </cell>
        </row>
        <row r="6">
          <cell r="A6">
            <v>5</v>
          </cell>
          <cell r="B6">
            <v>265076.40000000002</v>
          </cell>
          <cell r="C6">
            <v>260389</v>
          </cell>
          <cell r="D6">
            <v>255911</v>
          </cell>
          <cell r="E6">
            <v>251633.1372</v>
          </cell>
          <cell r="F6">
            <v>249141.72000000003</v>
          </cell>
          <cell r="G6">
            <v>246675</v>
          </cell>
          <cell r="H6">
            <v>244064</v>
          </cell>
          <cell r="I6">
            <v>235356</v>
          </cell>
          <cell r="J6">
            <v>226304</v>
          </cell>
        </row>
        <row r="7">
          <cell r="A7">
            <v>6</v>
          </cell>
          <cell r="B7">
            <v>268729.80000000005</v>
          </cell>
          <cell r="C7">
            <v>263978</v>
          </cell>
          <cell r="D7">
            <v>259438</v>
          </cell>
          <cell r="E7">
            <v>255100.54800000001</v>
          </cell>
          <cell r="F7">
            <v>252574.80000000002</v>
          </cell>
          <cell r="G7">
            <v>250074</v>
          </cell>
          <cell r="H7">
            <v>247427</v>
          </cell>
          <cell r="I7">
            <v>238599</v>
          </cell>
          <cell r="J7">
            <v>229422</v>
          </cell>
        </row>
        <row r="8">
          <cell r="A8">
            <v>7</v>
          </cell>
          <cell r="B8">
            <v>273149.64</v>
          </cell>
          <cell r="C8">
            <v>268320</v>
          </cell>
          <cell r="D8">
            <v>263705</v>
          </cell>
          <cell r="E8">
            <v>259297.09800000003</v>
          </cell>
          <cell r="F8">
            <v>256729.80000000002</v>
          </cell>
          <cell r="G8">
            <v>254187.96000000002</v>
          </cell>
          <cell r="H8">
            <v>251497</v>
          </cell>
          <cell r="I8">
            <v>242524</v>
          </cell>
          <cell r="J8">
            <v>233196</v>
          </cell>
        </row>
        <row r="9">
          <cell r="A9">
            <v>8</v>
          </cell>
          <cell r="B9">
            <v>277497.96000000002</v>
          </cell>
          <cell r="C9">
            <v>272591</v>
          </cell>
          <cell r="D9">
            <v>267903</v>
          </cell>
          <cell r="E9">
            <v>263425.53359999997</v>
          </cell>
          <cell r="F9">
            <v>260817.36</v>
          </cell>
          <cell r="G9">
            <v>258234.96000000002</v>
          </cell>
          <cell r="H9">
            <v>255501</v>
          </cell>
          <cell r="I9">
            <v>246385</v>
          </cell>
          <cell r="J9">
            <v>236909</v>
          </cell>
        </row>
        <row r="10">
          <cell r="A10">
            <v>9</v>
          </cell>
          <cell r="B10">
            <v>281871.12</v>
          </cell>
          <cell r="C10">
            <v>276887</v>
          </cell>
          <cell r="D10">
            <v>272125</v>
          </cell>
          <cell r="E10">
            <v>267576.39119999995</v>
          </cell>
          <cell r="F10">
            <v>264927.12</v>
          </cell>
          <cell r="G10">
            <v>262304.03999999998</v>
          </cell>
          <cell r="H10">
            <v>259527</v>
          </cell>
          <cell r="I10">
            <v>250267</v>
          </cell>
          <cell r="J10">
            <v>240641</v>
          </cell>
        </row>
        <row r="11">
          <cell r="A11">
            <v>10</v>
          </cell>
          <cell r="B11">
            <v>286289.88</v>
          </cell>
          <cell r="C11">
            <v>281228</v>
          </cell>
          <cell r="D11">
            <v>276391</v>
          </cell>
          <cell r="E11">
            <v>271770.88080000004</v>
          </cell>
          <cell r="F11">
            <v>269080.08</v>
          </cell>
          <cell r="G11">
            <v>266415.96000000002</v>
          </cell>
          <cell r="H11">
            <v>263596</v>
          </cell>
          <cell r="I11">
            <v>254191</v>
          </cell>
          <cell r="J11">
            <v>244414</v>
          </cell>
        </row>
        <row r="12">
          <cell r="A12">
            <v>11</v>
          </cell>
          <cell r="B12">
            <v>290683.92</v>
          </cell>
          <cell r="C12">
            <v>285544</v>
          </cell>
          <cell r="D12">
            <v>280633</v>
          </cell>
          <cell r="E12">
            <v>275942.09999999998</v>
          </cell>
          <cell r="F12">
            <v>273210</v>
          </cell>
          <cell r="G12">
            <v>270504.96000000002</v>
          </cell>
          <cell r="H12">
            <v>267641</v>
          </cell>
          <cell r="I12">
            <v>258092</v>
          </cell>
          <cell r="J12">
            <v>248165</v>
          </cell>
        </row>
        <row r="13">
          <cell r="A13">
            <v>12</v>
          </cell>
          <cell r="B13">
            <v>295064.27999999997</v>
          </cell>
          <cell r="C13">
            <v>289847</v>
          </cell>
          <cell r="D13">
            <v>284862</v>
          </cell>
          <cell r="E13">
            <v>280100.10840000003</v>
          </cell>
          <cell r="F13">
            <v>277326.83999999997</v>
          </cell>
          <cell r="G13">
            <v>274581</v>
          </cell>
          <cell r="H13">
            <v>271674</v>
          </cell>
          <cell r="I13">
            <v>261981</v>
          </cell>
          <cell r="J13">
            <v>251905</v>
          </cell>
        </row>
        <row r="14">
          <cell r="A14">
            <v>13</v>
          </cell>
          <cell r="B14">
            <v>299454.12</v>
          </cell>
          <cell r="C14">
            <v>294159</v>
          </cell>
          <cell r="D14">
            <v>289100</v>
          </cell>
          <cell r="E14">
            <v>284266.11600000004</v>
          </cell>
          <cell r="F14">
            <v>281451.59999999998</v>
          </cell>
          <cell r="G14">
            <v>278664.96000000002</v>
          </cell>
          <cell r="H14">
            <v>275715</v>
          </cell>
          <cell r="I14">
            <v>265878</v>
          </cell>
          <cell r="J14">
            <v>255652</v>
          </cell>
        </row>
        <row r="15">
          <cell r="A15">
            <v>14</v>
          </cell>
          <cell r="B15">
            <v>304578.36</v>
          </cell>
          <cell r="C15">
            <v>299193</v>
          </cell>
          <cell r="D15">
            <v>294047</v>
          </cell>
          <cell r="E15">
            <v>289132.05359999998</v>
          </cell>
          <cell r="F15">
            <v>286269.36</v>
          </cell>
          <cell r="G15">
            <v>283434.96000000002</v>
          </cell>
          <cell r="H15">
            <v>280434</v>
          </cell>
          <cell r="I15">
            <v>270428</v>
          </cell>
          <cell r="J15">
            <v>260027</v>
          </cell>
        </row>
        <row r="16">
          <cell r="A16">
            <v>15</v>
          </cell>
          <cell r="B16">
            <v>309700.44</v>
          </cell>
          <cell r="C16">
            <v>304224</v>
          </cell>
          <cell r="D16">
            <v>298992</v>
          </cell>
          <cell r="E16">
            <v>293993.87040000001</v>
          </cell>
          <cell r="F16">
            <v>291083.03999999998</v>
          </cell>
          <cell r="G16">
            <v>288201</v>
          </cell>
          <cell r="H16">
            <v>285150</v>
          </cell>
          <cell r="I16">
            <v>274976</v>
          </cell>
          <cell r="J16">
            <v>264400</v>
          </cell>
        </row>
        <row r="17">
          <cell r="A17">
            <v>16</v>
          </cell>
          <cell r="B17">
            <v>314846.40000000002</v>
          </cell>
          <cell r="C17">
            <v>309279</v>
          </cell>
          <cell r="D17">
            <v>303960</v>
          </cell>
          <cell r="E17">
            <v>298879.07880000002</v>
          </cell>
          <cell r="F17">
            <v>295919.88</v>
          </cell>
          <cell r="G17">
            <v>292989.96000000002</v>
          </cell>
          <cell r="H17">
            <v>289888</v>
          </cell>
          <cell r="I17">
            <v>279545</v>
          </cell>
          <cell r="J17">
            <v>268793</v>
          </cell>
        </row>
        <row r="18">
          <cell r="A18">
            <v>17</v>
          </cell>
          <cell r="B18">
            <v>319896.96000000002</v>
          </cell>
          <cell r="C18">
            <v>314241</v>
          </cell>
          <cell r="D18">
            <v>308836</v>
          </cell>
          <cell r="E18">
            <v>303673.62960000004</v>
          </cell>
          <cell r="F18">
            <v>300666.96000000002</v>
          </cell>
          <cell r="G18">
            <v>297690</v>
          </cell>
          <cell r="H18">
            <v>294538</v>
          </cell>
          <cell r="I18">
            <v>284029</v>
          </cell>
          <cell r="J18">
            <v>273105</v>
          </cell>
        </row>
        <row r="19">
          <cell r="A19">
            <v>18</v>
          </cell>
          <cell r="B19">
            <v>325015.92</v>
          </cell>
          <cell r="C19">
            <v>319269</v>
          </cell>
          <cell r="D19">
            <v>313778</v>
          </cell>
          <cell r="E19">
            <v>308532.29519999999</v>
          </cell>
          <cell r="F19">
            <v>305477.52</v>
          </cell>
          <cell r="G19">
            <v>302453.03999999998</v>
          </cell>
          <cell r="H19">
            <v>299251</v>
          </cell>
          <cell r="I19">
            <v>288574</v>
          </cell>
          <cell r="J19">
            <v>277475</v>
          </cell>
        </row>
        <row r="20">
          <cell r="A20">
            <v>19</v>
          </cell>
          <cell r="B20">
            <v>330132.83999999997</v>
          </cell>
          <cell r="C20">
            <v>324296</v>
          </cell>
          <cell r="D20">
            <v>318718</v>
          </cell>
          <cell r="E20">
            <v>313389.99119999999</v>
          </cell>
          <cell r="F20">
            <v>310287.12</v>
          </cell>
          <cell r="G20">
            <v>307215</v>
          </cell>
          <cell r="H20">
            <v>303963</v>
          </cell>
          <cell r="I20">
            <v>293118</v>
          </cell>
          <cell r="J20">
            <v>281844</v>
          </cell>
        </row>
        <row r="21">
          <cell r="A21">
            <v>20</v>
          </cell>
          <cell r="B21">
            <v>335280</v>
          </cell>
          <cell r="C21">
            <v>329352</v>
          </cell>
          <cell r="D21">
            <v>323687</v>
          </cell>
          <cell r="E21">
            <v>318276.2904</v>
          </cell>
          <cell r="F21">
            <v>315125.03999999998</v>
          </cell>
          <cell r="G21">
            <v>312005.03999999998</v>
          </cell>
          <cell r="H21">
            <v>308702</v>
          </cell>
          <cell r="I21">
            <v>297688</v>
          </cell>
          <cell r="J21">
            <v>286238</v>
          </cell>
        </row>
        <row r="22">
          <cell r="A22">
            <v>21</v>
          </cell>
          <cell r="B22">
            <v>341123.88</v>
          </cell>
          <cell r="C22">
            <v>335092</v>
          </cell>
          <cell r="D22">
            <v>329329</v>
          </cell>
          <cell r="E22">
            <v>323824.70520000003</v>
          </cell>
          <cell r="F22">
            <v>320618.52</v>
          </cell>
          <cell r="G22">
            <v>317444.03999999998</v>
          </cell>
          <cell r="H22">
            <v>314083</v>
          </cell>
          <cell r="I22">
            <v>302877</v>
          </cell>
          <cell r="J22">
            <v>291228</v>
          </cell>
        </row>
        <row r="23">
          <cell r="A23">
            <v>22</v>
          </cell>
          <cell r="B23">
            <v>346990.68</v>
          </cell>
          <cell r="C23">
            <v>340855</v>
          </cell>
          <cell r="D23">
            <v>334993</v>
          </cell>
          <cell r="E23">
            <v>329393.36039999995</v>
          </cell>
          <cell r="F23">
            <v>326132.03999999998</v>
          </cell>
          <cell r="G23">
            <v>322902.96000000002</v>
          </cell>
          <cell r="H23">
            <v>319485</v>
          </cell>
          <cell r="I23">
            <v>308086</v>
          </cell>
          <cell r="J23">
            <v>296237</v>
          </cell>
        </row>
        <row r="24">
          <cell r="A24">
            <v>23</v>
          </cell>
          <cell r="B24">
            <v>352837.92</v>
          </cell>
          <cell r="C24">
            <v>346599</v>
          </cell>
          <cell r="D24">
            <v>340638</v>
          </cell>
          <cell r="E24">
            <v>334944.68400000001</v>
          </cell>
          <cell r="F24">
            <v>331628.40000000002</v>
          </cell>
          <cell r="G24">
            <v>328344.96000000002</v>
          </cell>
          <cell r="H24">
            <v>324869</v>
          </cell>
          <cell r="I24">
            <v>313278</v>
          </cell>
          <cell r="J24">
            <v>301229</v>
          </cell>
        </row>
        <row r="25">
          <cell r="A25">
            <v>24</v>
          </cell>
          <cell r="B25">
            <v>358680.96</v>
          </cell>
          <cell r="C25">
            <v>352339</v>
          </cell>
          <cell r="D25">
            <v>346279</v>
          </cell>
          <cell r="E25">
            <v>340491.03839999996</v>
          </cell>
          <cell r="F25">
            <v>337119.83999999997</v>
          </cell>
          <cell r="G25">
            <v>333782.03999999998</v>
          </cell>
          <cell r="H25">
            <v>330248</v>
          </cell>
          <cell r="I25">
            <v>318465</v>
          </cell>
          <cell r="J25">
            <v>306216</v>
          </cell>
        </row>
        <row r="26">
          <cell r="A26">
            <v>25</v>
          </cell>
          <cell r="B26">
            <v>364528.08</v>
          </cell>
          <cell r="C26">
            <v>358083</v>
          </cell>
          <cell r="D26">
            <v>351924</v>
          </cell>
          <cell r="E26">
            <v>346041.39240000001</v>
          </cell>
          <cell r="F26">
            <v>342615.24</v>
          </cell>
          <cell r="G26">
            <v>339222.96</v>
          </cell>
          <cell r="H26">
            <v>335632</v>
          </cell>
          <cell r="I26">
            <v>323657</v>
          </cell>
          <cell r="J26">
            <v>311209</v>
          </cell>
        </row>
        <row r="27">
          <cell r="A27">
            <v>26</v>
          </cell>
          <cell r="B27">
            <v>370377.36</v>
          </cell>
          <cell r="C27">
            <v>363828</v>
          </cell>
          <cell r="D27">
            <v>357571</v>
          </cell>
          <cell r="E27">
            <v>351593.80680000002</v>
          </cell>
          <cell r="F27">
            <v>348112.68</v>
          </cell>
          <cell r="G27">
            <v>344666.04</v>
          </cell>
          <cell r="H27">
            <v>341017</v>
          </cell>
          <cell r="I27">
            <v>328850</v>
          </cell>
          <cell r="J27">
            <v>316202</v>
          </cell>
        </row>
        <row r="28">
          <cell r="A28">
            <v>27</v>
          </cell>
          <cell r="B28">
            <v>376950.72000000003</v>
          </cell>
          <cell r="C28">
            <v>370286</v>
          </cell>
          <cell r="D28">
            <v>363917</v>
          </cell>
          <cell r="E28">
            <v>357833.78879999998</v>
          </cell>
          <cell r="F28">
            <v>354290.88</v>
          </cell>
          <cell r="G28">
            <v>350783.04</v>
          </cell>
          <cell r="H28">
            <v>347069</v>
          </cell>
          <cell r="I28">
            <v>334686</v>
          </cell>
          <cell r="J28">
            <v>321813</v>
          </cell>
        </row>
        <row r="29">
          <cell r="A29">
            <v>28</v>
          </cell>
          <cell r="B29">
            <v>383569.56</v>
          </cell>
          <cell r="C29">
            <v>376787</v>
          </cell>
          <cell r="D29">
            <v>370307</v>
          </cell>
          <cell r="E29">
            <v>364117.52399999998</v>
          </cell>
          <cell r="F29">
            <v>360512.4</v>
          </cell>
          <cell r="G29">
            <v>356943</v>
          </cell>
          <cell r="H29">
            <v>353164</v>
          </cell>
          <cell r="I29">
            <v>340563</v>
          </cell>
          <cell r="J29">
            <v>327464</v>
          </cell>
        </row>
        <row r="30">
          <cell r="A30">
            <v>29</v>
          </cell>
          <cell r="B30">
            <v>390129.36</v>
          </cell>
          <cell r="C30">
            <v>383231</v>
          </cell>
          <cell r="D30">
            <v>376640</v>
          </cell>
          <cell r="E30">
            <v>370344.29519999999</v>
          </cell>
          <cell r="F30">
            <v>366677.52</v>
          </cell>
          <cell r="G30">
            <v>363047.04</v>
          </cell>
          <cell r="H30">
            <v>359204</v>
          </cell>
          <cell r="I30">
            <v>346388</v>
          </cell>
          <cell r="J30">
            <v>333065</v>
          </cell>
        </row>
        <row r="31">
          <cell r="A31">
            <v>30</v>
          </cell>
          <cell r="B31">
            <v>396684.12</v>
          </cell>
          <cell r="C31">
            <v>389670</v>
          </cell>
          <cell r="D31">
            <v>382968</v>
          </cell>
          <cell r="E31">
            <v>376566.82439999998</v>
          </cell>
          <cell r="F31">
            <v>372838.44</v>
          </cell>
          <cell r="G31">
            <v>369147</v>
          </cell>
          <cell r="H31">
            <v>365239</v>
          </cell>
          <cell r="I31">
            <v>352207</v>
          </cell>
          <cell r="J31">
            <v>338661</v>
          </cell>
        </row>
        <row r="32">
          <cell r="A32">
            <v>31</v>
          </cell>
          <cell r="B32">
            <v>403257.24</v>
          </cell>
          <cell r="C32">
            <v>396127</v>
          </cell>
          <cell r="D32">
            <v>389314</v>
          </cell>
          <cell r="E32">
            <v>382805.83679999999</v>
          </cell>
          <cell r="F32">
            <v>379015.67999999999</v>
          </cell>
          <cell r="G32">
            <v>375263.04</v>
          </cell>
          <cell r="H32">
            <v>371290</v>
          </cell>
          <cell r="I32">
            <v>358042</v>
          </cell>
          <cell r="J32">
            <v>344271</v>
          </cell>
        </row>
        <row r="33">
          <cell r="A33">
            <v>32</v>
          </cell>
          <cell r="B33">
            <v>409869.83999999997</v>
          </cell>
          <cell r="C33">
            <v>402623</v>
          </cell>
          <cell r="D33">
            <v>395698</v>
          </cell>
          <cell r="E33">
            <v>389084.4816</v>
          </cell>
          <cell r="F33">
            <v>385232.16000000003</v>
          </cell>
          <cell r="G33">
            <v>381417.96</v>
          </cell>
          <cell r="H33">
            <v>377380</v>
          </cell>
          <cell r="I33">
            <v>363915</v>
          </cell>
          <cell r="J33">
            <v>349918</v>
          </cell>
        </row>
        <row r="34">
          <cell r="A34">
            <v>33</v>
          </cell>
          <cell r="B34">
            <v>417192.12</v>
          </cell>
          <cell r="C34">
            <v>409815</v>
          </cell>
          <cell r="D34">
            <v>402767</v>
          </cell>
          <cell r="E34">
            <v>396034.45320000005</v>
          </cell>
          <cell r="F34">
            <v>392113.32</v>
          </cell>
          <cell r="G34">
            <v>388230.96</v>
          </cell>
          <cell r="H34">
            <v>384121</v>
          </cell>
          <cell r="I34">
            <v>370416</v>
          </cell>
          <cell r="J34">
            <v>356169</v>
          </cell>
        </row>
        <row r="35">
          <cell r="A35">
            <v>34</v>
          </cell>
          <cell r="B35">
            <v>424663.44000000006</v>
          </cell>
          <cell r="C35">
            <v>417155</v>
          </cell>
          <cell r="D35">
            <v>409980</v>
          </cell>
          <cell r="E35">
            <v>403127.19839999999</v>
          </cell>
          <cell r="F35">
            <v>399135.83999999997</v>
          </cell>
          <cell r="G35">
            <v>395184</v>
          </cell>
          <cell r="H35">
            <v>391000</v>
          </cell>
          <cell r="I35">
            <v>377049</v>
          </cell>
          <cell r="J35">
            <v>362547</v>
          </cell>
        </row>
        <row r="36">
          <cell r="A36">
            <v>35</v>
          </cell>
          <cell r="B36">
            <v>432293.16000000003</v>
          </cell>
          <cell r="C36">
            <v>424650</v>
          </cell>
          <cell r="D36">
            <v>417346</v>
          </cell>
          <cell r="E36">
            <v>410369.98920000001</v>
          </cell>
          <cell r="F36">
            <v>406306.92000000004</v>
          </cell>
          <cell r="G36">
            <v>402284.04</v>
          </cell>
          <cell r="H36">
            <v>398025</v>
          </cell>
          <cell r="I36">
            <v>383824</v>
          </cell>
          <cell r="J36">
            <v>369062</v>
          </cell>
        </row>
        <row r="37">
          <cell r="A37">
            <v>36</v>
          </cell>
          <cell r="B37">
            <v>440089.80000000005</v>
          </cell>
          <cell r="C37">
            <v>432308</v>
          </cell>
          <cell r="D37">
            <v>424873</v>
          </cell>
          <cell r="E37">
            <v>417771.67320000002</v>
          </cell>
          <cell r="F37">
            <v>413635.32</v>
          </cell>
          <cell r="G37">
            <v>409539.96</v>
          </cell>
          <cell r="H37">
            <v>405204</v>
          </cell>
          <cell r="I37">
            <v>390746</v>
          </cell>
          <cell r="J37">
            <v>375717</v>
          </cell>
        </row>
        <row r="38">
          <cell r="A38">
            <v>37</v>
          </cell>
          <cell r="B38">
            <v>446940.72</v>
          </cell>
          <cell r="C38">
            <v>439038</v>
          </cell>
          <cell r="D38">
            <v>431487</v>
          </cell>
          <cell r="E38">
            <v>424273.93200000003</v>
          </cell>
          <cell r="F38">
            <v>420073.19999999995</v>
          </cell>
          <cell r="G38">
            <v>415914</v>
          </cell>
          <cell r="H38">
            <v>411511</v>
          </cell>
          <cell r="I38">
            <v>396828</v>
          </cell>
          <cell r="J38">
            <v>381565</v>
          </cell>
        </row>
        <row r="39">
          <cell r="A39">
            <v>38</v>
          </cell>
          <cell r="B39">
            <v>453075.83999999997</v>
          </cell>
          <cell r="C39">
            <v>445065</v>
          </cell>
          <cell r="D39">
            <v>437410</v>
          </cell>
          <cell r="E39">
            <v>430098.56160000002</v>
          </cell>
          <cell r="F39">
            <v>425840.16000000003</v>
          </cell>
          <cell r="G39">
            <v>421623.96</v>
          </cell>
          <cell r="H39">
            <v>417160</v>
          </cell>
          <cell r="I39">
            <v>402276</v>
          </cell>
          <cell r="J39">
            <v>386804</v>
          </cell>
        </row>
        <row r="40">
          <cell r="A40">
            <v>42</v>
          </cell>
          <cell r="B40">
            <v>410057.39999999997</v>
          </cell>
          <cell r="C40">
            <v>402807</v>
          </cell>
          <cell r="D40">
            <v>395879</v>
          </cell>
          <cell r="E40">
            <v>389261.91840000002</v>
          </cell>
          <cell r="F40">
            <v>385407.83999999997</v>
          </cell>
          <cell r="G40">
            <v>381591.96</v>
          </cell>
          <cell r="H40">
            <v>377552</v>
          </cell>
          <cell r="I40">
            <v>364081</v>
          </cell>
          <cell r="J40">
            <v>350078</v>
          </cell>
        </row>
        <row r="41">
          <cell r="A41">
            <v>43</v>
          </cell>
          <cell r="B41">
            <v>415602.12</v>
          </cell>
          <cell r="C41">
            <v>408254</v>
          </cell>
          <cell r="D41">
            <v>401232</v>
          </cell>
          <cell r="E41">
            <v>394524.66480000003</v>
          </cell>
          <cell r="F41">
            <v>390618.48</v>
          </cell>
          <cell r="G41">
            <v>386751</v>
          </cell>
          <cell r="H41">
            <v>382657</v>
          </cell>
          <cell r="I41">
            <v>369004</v>
          </cell>
          <cell r="J41">
            <v>354812</v>
          </cell>
        </row>
        <row r="42">
          <cell r="A42">
            <v>44</v>
          </cell>
          <cell r="B42">
            <v>421907.16000000003</v>
          </cell>
          <cell r="C42">
            <v>414447</v>
          </cell>
          <cell r="D42">
            <v>407319</v>
          </cell>
          <cell r="E42">
            <v>400510.61159999995</v>
          </cell>
          <cell r="F42">
            <v>396545.16000000003</v>
          </cell>
          <cell r="G42">
            <v>392619</v>
          </cell>
          <cell r="H42">
            <v>388462</v>
          </cell>
          <cell r="I42">
            <v>374602</v>
          </cell>
          <cell r="J42">
            <v>360194</v>
          </cell>
        </row>
        <row r="43">
          <cell r="A43">
            <v>45</v>
          </cell>
          <cell r="B43">
            <v>428217.36</v>
          </cell>
          <cell r="C43">
            <v>420646</v>
          </cell>
          <cell r="D43">
            <v>413411</v>
          </cell>
          <cell r="E43">
            <v>406499.7096</v>
          </cell>
          <cell r="F43">
            <v>402474.96</v>
          </cell>
          <cell r="G43">
            <v>398490</v>
          </cell>
          <cell r="H43">
            <v>394271</v>
          </cell>
          <cell r="I43">
            <v>380203</v>
          </cell>
          <cell r="J43">
            <v>365580</v>
          </cell>
        </row>
        <row r="44">
          <cell r="A44">
            <v>46</v>
          </cell>
          <cell r="B44">
            <v>434506.80000000005</v>
          </cell>
          <cell r="C44">
            <v>426824</v>
          </cell>
          <cell r="D44">
            <v>419483</v>
          </cell>
          <cell r="E44">
            <v>412471.23360000004</v>
          </cell>
          <cell r="F44">
            <v>408387.36</v>
          </cell>
          <cell r="G44">
            <v>404343.96</v>
          </cell>
          <cell r="H44">
            <v>400063</v>
          </cell>
          <cell r="I44">
            <v>385789</v>
          </cell>
          <cell r="J44">
            <v>370951</v>
          </cell>
        </row>
        <row r="45">
          <cell r="A45">
            <v>47</v>
          </cell>
          <cell r="B45">
            <v>440837.64</v>
          </cell>
          <cell r="C45">
            <v>433043</v>
          </cell>
          <cell r="D45">
            <v>425595</v>
          </cell>
          <cell r="E45">
            <v>418481.66280000005</v>
          </cell>
          <cell r="F45">
            <v>414338.28</v>
          </cell>
          <cell r="G45">
            <v>410235.96</v>
          </cell>
          <cell r="H45">
            <v>405893</v>
          </cell>
          <cell r="I45">
            <v>391411</v>
          </cell>
          <cell r="J45">
            <v>376357</v>
          </cell>
        </row>
        <row r="46">
          <cell r="A46">
            <v>48</v>
          </cell>
          <cell r="B46">
            <v>446940.72</v>
          </cell>
          <cell r="C46">
            <v>439038</v>
          </cell>
          <cell r="D46">
            <v>431487</v>
          </cell>
          <cell r="E46">
            <v>424273.93200000003</v>
          </cell>
          <cell r="F46">
            <v>420073.19999999995</v>
          </cell>
          <cell r="G46">
            <v>415914</v>
          </cell>
          <cell r="H46">
            <v>411511</v>
          </cell>
          <cell r="I46">
            <v>396828</v>
          </cell>
          <cell r="J46">
            <v>381565</v>
          </cell>
        </row>
        <row r="47">
          <cell r="A47">
            <v>49</v>
          </cell>
          <cell r="B47">
            <v>453075.83999999997</v>
          </cell>
          <cell r="C47">
            <v>445065</v>
          </cell>
          <cell r="D47">
            <v>437410</v>
          </cell>
          <cell r="E47">
            <v>430098.56160000002</v>
          </cell>
          <cell r="F47">
            <v>425840.16000000003</v>
          </cell>
          <cell r="G47">
            <v>421623.96</v>
          </cell>
          <cell r="H47">
            <v>417160</v>
          </cell>
          <cell r="I47">
            <v>402276</v>
          </cell>
          <cell r="J47">
            <v>386804</v>
          </cell>
        </row>
        <row r="48">
          <cell r="A48">
            <v>50</v>
          </cell>
          <cell r="B48">
            <v>459934.92000000004</v>
          </cell>
          <cell r="C48">
            <v>451803</v>
          </cell>
          <cell r="D48">
            <v>444032</v>
          </cell>
          <cell r="E48">
            <v>436609.91040000005</v>
          </cell>
          <cell r="F48">
            <v>432287.04</v>
          </cell>
          <cell r="G48">
            <v>428007</v>
          </cell>
          <cell r="H48">
            <v>423476</v>
          </cell>
          <cell r="I48">
            <v>408366</v>
          </cell>
          <cell r="J48">
            <v>392660</v>
          </cell>
        </row>
        <row r="49">
          <cell r="A49">
            <v>51</v>
          </cell>
          <cell r="B49">
            <v>466799.39999999997</v>
          </cell>
          <cell r="C49">
            <v>458546</v>
          </cell>
          <cell r="D49">
            <v>450659</v>
          </cell>
          <cell r="E49">
            <v>443126.34960000002</v>
          </cell>
          <cell r="F49">
            <v>438738.96</v>
          </cell>
          <cell r="G49">
            <v>434394.96</v>
          </cell>
          <cell r="H49">
            <v>429796</v>
          </cell>
          <cell r="I49">
            <v>414461</v>
          </cell>
          <cell r="J49">
            <v>398520</v>
          </cell>
        </row>
        <row r="50">
          <cell r="A50">
            <v>52</v>
          </cell>
          <cell r="B50">
            <v>473684.39999999997</v>
          </cell>
          <cell r="C50">
            <v>465309</v>
          </cell>
          <cell r="D50">
            <v>457306</v>
          </cell>
          <cell r="E50">
            <v>449662.18079999997</v>
          </cell>
          <cell r="F50">
            <v>445210.07999999996</v>
          </cell>
          <cell r="G50">
            <v>440802</v>
          </cell>
          <cell r="H50">
            <v>436135</v>
          </cell>
          <cell r="I50">
            <v>420574</v>
          </cell>
          <cell r="J50">
            <v>404398</v>
          </cell>
        </row>
        <row r="51">
          <cell r="A51">
            <v>53</v>
          </cell>
          <cell r="B51">
            <v>480578.76</v>
          </cell>
          <cell r="C51">
            <v>472081</v>
          </cell>
          <cell r="D51">
            <v>463962</v>
          </cell>
          <cell r="E51">
            <v>456206.01120000001</v>
          </cell>
          <cell r="F51">
            <v>451689.12</v>
          </cell>
          <cell r="G51">
            <v>447216.96</v>
          </cell>
          <cell r="H51">
            <v>442482</v>
          </cell>
          <cell r="I51">
            <v>426694</v>
          </cell>
          <cell r="J51">
            <v>410283</v>
          </cell>
        </row>
        <row r="52">
          <cell r="A52">
            <v>54</v>
          </cell>
          <cell r="B52">
            <v>487445.28</v>
          </cell>
          <cell r="C52">
            <v>478826</v>
          </cell>
          <cell r="D52">
            <v>470591</v>
          </cell>
          <cell r="E52">
            <v>462725.60160000005</v>
          </cell>
          <cell r="F52">
            <v>458144.16000000003</v>
          </cell>
          <cell r="G52">
            <v>453608.04</v>
          </cell>
          <cell r="H52">
            <v>448806</v>
          </cell>
          <cell r="I52">
            <v>432793</v>
          </cell>
          <cell r="J52">
            <v>416147</v>
          </cell>
        </row>
        <row r="53">
          <cell r="A53">
            <v>55</v>
          </cell>
          <cell r="B53">
            <v>494306.52</v>
          </cell>
          <cell r="C53">
            <v>485566</v>
          </cell>
          <cell r="D53">
            <v>477215</v>
          </cell>
          <cell r="E53">
            <v>469237.92000000004</v>
          </cell>
          <cell r="F53">
            <v>464592</v>
          </cell>
          <cell r="G53">
            <v>459992.04</v>
          </cell>
          <cell r="H53">
            <v>455122</v>
          </cell>
          <cell r="I53">
            <v>438883</v>
          </cell>
          <cell r="J53">
            <v>422003</v>
          </cell>
        </row>
        <row r="54">
          <cell r="A54">
            <v>56</v>
          </cell>
          <cell r="B54">
            <v>501143.88</v>
          </cell>
          <cell r="C54">
            <v>492283</v>
          </cell>
          <cell r="D54">
            <v>483816</v>
          </cell>
          <cell r="E54">
            <v>475728.78600000008</v>
          </cell>
          <cell r="F54">
            <v>471018.60000000003</v>
          </cell>
          <cell r="G54">
            <v>466355.04</v>
          </cell>
          <cell r="H54">
            <v>461418</v>
          </cell>
          <cell r="I54">
            <v>444955</v>
          </cell>
          <cell r="J54">
            <v>427841</v>
          </cell>
        </row>
        <row r="55">
          <cell r="A55">
            <v>57</v>
          </cell>
          <cell r="B55">
            <v>508836.83999999997</v>
          </cell>
          <cell r="C55">
            <v>499840</v>
          </cell>
          <cell r="D55">
            <v>491243</v>
          </cell>
          <cell r="E55">
            <v>483031.69199999992</v>
          </cell>
          <cell r="F55">
            <v>478249.19999999995</v>
          </cell>
          <cell r="G55">
            <v>473514</v>
          </cell>
          <cell r="H55">
            <v>468501</v>
          </cell>
          <cell r="I55">
            <v>451785</v>
          </cell>
          <cell r="J55">
            <v>434409</v>
          </cell>
        </row>
        <row r="56">
          <cell r="A56">
            <v>58</v>
          </cell>
          <cell r="B56">
            <v>516457.44000000006</v>
          </cell>
          <cell r="C56">
            <v>507326</v>
          </cell>
          <cell r="D56">
            <v>498600</v>
          </cell>
          <cell r="E56">
            <v>490265.15039999998</v>
          </cell>
          <cell r="F56">
            <v>485411.04</v>
          </cell>
          <cell r="G56">
            <v>480605.04</v>
          </cell>
          <cell r="H56">
            <v>475517</v>
          </cell>
          <cell r="I56">
            <v>458551</v>
          </cell>
          <cell r="J56">
            <v>440914</v>
          </cell>
        </row>
        <row r="57">
          <cell r="A57">
            <v>59</v>
          </cell>
          <cell r="B57">
            <v>524129.64</v>
          </cell>
          <cell r="C57">
            <v>514862</v>
          </cell>
          <cell r="D57">
            <v>506007</v>
          </cell>
          <cell r="E57">
            <v>497549.75520000001</v>
          </cell>
          <cell r="F57">
            <v>492623.52</v>
          </cell>
          <cell r="G57">
            <v>487746</v>
          </cell>
          <cell r="H57">
            <v>482582</v>
          </cell>
          <cell r="I57">
            <v>465364</v>
          </cell>
          <cell r="J57">
            <v>447465</v>
          </cell>
        </row>
        <row r="58">
          <cell r="A58">
            <v>60</v>
          </cell>
          <cell r="B58">
            <v>531729.36</v>
          </cell>
          <cell r="C58">
            <v>522327</v>
          </cell>
          <cell r="D58">
            <v>513344</v>
          </cell>
          <cell r="E58">
            <v>504762.85199999996</v>
          </cell>
          <cell r="F58">
            <v>499765.19999999995</v>
          </cell>
          <cell r="G58">
            <v>494817</v>
          </cell>
          <cell r="H58">
            <v>489579</v>
          </cell>
          <cell r="I58">
            <v>472111</v>
          </cell>
          <cell r="J58">
            <v>453953</v>
          </cell>
        </row>
        <row r="59">
          <cell r="A59">
            <v>61</v>
          </cell>
          <cell r="B59">
            <v>539397.60000000009</v>
          </cell>
          <cell r="C59">
            <v>529860</v>
          </cell>
          <cell r="D59">
            <v>520747</v>
          </cell>
          <cell r="E59">
            <v>512041.1544</v>
          </cell>
          <cell r="F59">
            <v>506971.44000000006</v>
          </cell>
          <cell r="G59">
            <v>501951.96</v>
          </cell>
          <cell r="H59">
            <v>496638</v>
          </cell>
          <cell r="I59">
            <v>478918</v>
          </cell>
          <cell r="J59">
            <v>460498</v>
          </cell>
        </row>
        <row r="60">
          <cell r="A60">
            <v>62</v>
          </cell>
          <cell r="B60">
            <v>547042.92000000004</v>
          </cell>
          <cell r="C60">
            <v>537370</v>
          </cell>
          <cell r="D60">
            <v>528128</v>
          </cell>
          <cell r="E60">
            <v>519299.21639999998</v>
          </cell>
          <cell r="F60">
            <v>514157.64</v>
          </cell>
          <cell r="G60">
            <v>509067</v>
          </cell>
          <cell r="H60">
            <v>503678</v>
          </cell>
          <cell r="I60">
            <v>485707</v>
          </cell>
          <cell r="J60">
            <v>467026</v>
          </cell>
        </row>
        <row r="61">
          <cell r="A61">
            <v>63</v>
          </cell>
          <cell r="B61">
            <v>555422.64</v>
          </cell>
          <cell r="C61">
            <v>545602</v>
          </cell>
          <cell r="D61">
            <v>536218</v>
          </cell>
          <cell r="E61">
            <v>527255.02679999999</v>
          </cell>
          <cell r="F61">
            <v>522034.68</v>
          </cell>
          <cell r="G61">
            <v>516866.04</v>
          </cell>
          <cell r="H61">
            <v>511394</v>
          </cell>
          <cell r="I61">
            <v>493148</v>
          </cell>
          <cell r="J61">
            <v>474181</v>
          </cell>
        </row>
        <row r="62">
          <cell r="A62">
            <v>64</v>
          </cell>
          <cell r="B62">
            <v>563899.67999999993</v>
          </cell>
          <cell r="C62">
            <v>553929</v>
          </cell>
          <cell r="D62">
            <v>544402</v>
          </cell>
          <cell r="E62">
            <v>535301.61600000004</v>
          </cell>
          <cell r="F62">
            <v>530001.60000000009</v>
          </cell>
          <cell r="G62">
            <v>524754</v>
          </cell>
          <cell r="H62">
            <v>519199</v>
          </cell>
          <cell r="I62">
            <v>500674</v>
          </cell>
          <cell r="J62">
            <v>481417</v>
          </cell>
        </row>
        <row r="63">
          <cell r="A63">
            <v>65</v>
          </cell>
          <cell r="B63">
            <v>572573.64</v>
          </cell>
          <cell r="C63">
            <v>562450</v>
          </cell>
          <cell r="D63">
            <v>552776</v>
          </cell>
          <cell r="E63">
            <v>543535.82280000008</v>
          </cell>
          <cell r="F63">
            <v>538154.28</v>
          </cell>
          <cell r="G63">
            <v>532826.04</v>
          </cell>
          <cell r="H63">
            <v>527185</v>
          </cell>
          <cell r="I63">
            <v>508375</v>
          </cell>
          <cell r="J63">
            <v>488822</v>
          </cell>
        </row>
        <row r="64">
          <cell r="A64">
            <v>66</v>
          </cell>
          <cell r="B64">
            <v>581285.88</v>
          </cell>
          <cell r="C64">
            <v>571008</v>
          </cell>
          <cell r="D64">
            <v>561187</v>
          </cell>
          <cell r="E64">
            <v>551806.75319999992</v>
          </cell>
          <cell r="F64">
            <v>546343.32000000007</v>
          </cell>
          <cell r="G64">
            <v>540933.96</v>
          </cell>
          <cell r="H64">
            <v>535207</v>
          </cell>
          <cell r="I64">
            <v>516111</v>
          </cell>
          <cell r="J64">
            <v>496261</v>
          </cell>
        </row>
        <row r="65">
          <cell r="A65">
            <v>67</v>
          </cell>
          <cell r="B65">
            <v>590002.32000000007</v>
          </cell>
          <cell r="C65">
            <v>579570</v>
          </cell>
          <cell r="D65">
            <v>569602</v>
          </cell>
          <cell r="E65">
            <v>560081.80440000002</v>
          </cell>
          <cell r="F65">
            <v>554536.44000000006</v>
          </cell>
          <cell r="G65">
            <v>549045.96</v>
          </cell>
          <cell r="H65">
            <v>543233</v>
          </cell>
          <cell r="I65">
            <v>523851</v>
          </cell>
          <cell r="J65">
            <v>503703</v>
          </cell>
        </row>
        <row r="66">
          <cell r="A66">
            <v>68</v>
          </cell>
          <cell r="B66">
            <v>599496.48</v>
          </cell>
          <cell r="C66">
            <v>588896</v>
          </cell>
          <cell r="D66">
            <v>578768</v>
          </cell>
          <cell r="E66">
            <v>569092.41839999997</v>
          </cell>
          <cell r="F66">
            <v>563457.84</v>
          </cell>
          <cell r="G66">
            <v>557879.04000000004</v>
          </cell>
          <cell r="H66">
            <v>551973</v>
          </cell>
          <cell r="I66">
            <v>532279</v>
          </cell>
          <cell r="J66">
            <v>511807</v>
          </cell>
        </row>
        <row r="67">
          <cell r="A67">
            <v>69</v>
          </cell>
          <cell r="B67">
            <v>609042.60000000009</v>
          </cell>
          <cell r="C67">
            <v>598274</v>
          </cell>
          <cell r="D67">
            <v>587984</v>
          </cell>
          <cell r="E67">
            <v>578154.90600000008</v>
          </cell>
          <cell r="F67">
            <v>572430.60000000009</v>
          </cell>
          <cell r="G67">
            <v>566763</v>
          </cell>
          <cell r="H67">
            <v>560763</v>
          </cell>
          <cell r="I67">
            <v>540755</v>
          </cell>
          <cell r="J67">
            <v>519957</v>
          </cell>
        </row>
        <row r="68">
          <cell r="A68">
            <v>70</v>
          </cell>
          <cell r="B68">
            <v>618510</v>
          </cell>
          <cell r="C68">
            <v>607574</v>
          </cell>
          <cell r="D68">
            <v>597124</v>
          </cell>
          <cell r="E68">
            <v>587143.098</v>
          </cell>
          <cell r="F68">
            <v>581329.80000000005</v>
          </cell>
          <cell r="G68">
            <v>575574</v>
          </cell>
          <cell r="H68">
            <v>569481</v>
          </cell>
          <cell r="I68">
            <v>549162</v>
          </cell>
          <cell r="J68">
            <v>528040</v>
          </cell>
        </row>
        <row r="69">
          <cell r="A69">
            <v>71</v>
          </cell>
          <cell r="B69">
            <v>628044.72</v>
          </cell>
          <cell r="C69">
            <v>616940</v>
          </cell>
          <cell r="D69">
            <v>606329</v>
          </cell>
          <cell r="E69">
            <v>596194.43519999995</v>
          </cell>
          <cell r="F69">
            <v>590291.52</v>
          </cell>
          <cell r="G69">
            <v>584447.04</v>
          </cell>
          <cell r="H69">
            <v>578260</v>
          </cell>
          <cell r="I69">
            <v>557628</v>
          </cell>
          <cell r="J69">
            <v>536181</v>
          </cell>
        </row>
        <row r="70">
          <cell r="A70">
            <v>72</v>
          </cell>
          <cell r="B70">
            <v>637578.36</v>
          </cell>
          <cell r="C70">
            <v>626305</v>
          </cell>
          <cell r="D70">
            <v>615533</v>
          </cell>
          <cell r="E70">
            <v>605243.71200000006</v>
          </cell>
          <cell r="F70">
            <v>599251.19999999995</v>
          </cell>
          <cell r="G70">
            <v>593318.04</v>
          </cell>
          <cell r="H70">
            <v>587037</v>
          </cell>
          <cell r="I70">
            <v>566092</v>
          </cell>
          <cell r="J70">
            <v>544319</v>
          </cell>
        </row>
        <row r="71">
          <cell r="A71">
            <v>73</v>
          </cell>
          <cell r="B71">
            <v>647952</v>
          </cell>
          <cell r="C71">
            <v>636495</v>
          </cell>
          <cell r="D71">
            <v>625548</v>
          </cell>
          <cell r="E71">
            <v>615090.72719999996</v>
          </cell>
          <cell r="F71">
            <v>609000.72</v>
          </cell>
          <cell r="G71">
            <v>602970.96</v>
          </cell>
          <cell r="H71">
            <v>596588</v>
          </cell>
          <cell r="I71">
            <v>575302</v>
          </cell>
          <cell r="J71">
            <v>553175</v>
          </cell>
        </row>
        <row r="72">
          <cell r="A72">
            <v>74</v>
          </cell>
          <cell r="B72">
            <v>658265.64</v>
          </cell>
          <cell r="C72">
            <v>646626</v>
          </cell>
          <cell r="D72">
            <v>635505</v>
          </cell>
          <cell r="E72">
            <v>624881.62679999997</v>
          </cell>
          <cell r="F72">
            <v>618694.67999999993</v>
          </cell>
          <cell r="G72">
            <v>612569.04</v>
          </cell>
          <cell r="H72">
            <v>606084</v>
          </cell>
          <cell r="I72">
            <v>584459</v>
          </cell>
          <cell r="J72">
            <v>561980</v>
          </cell>
        </row>
        <row r="73">
          <cell r="A73">
            <v>75</v>
          </cell>
          <cell r="B73">
            <v>668589.60000000009</v>
          </cell>
          <cell r="C73">
            <v>656768</v>
          </cell>
          <cell r="D73">
            <v>645472</v>
          </cell>
          <cell r="E73">
            <v>634681.73759999999</v>
          </cell>
          <cell r="F73">
            <v>628397.76</v>
          </cell>
          <cell r="G73">
            <v>622176</v>
          </cell>
          <cell r="H73">
            <v>615589</v>
          </cell>
          <cell r="I73">
            <v>593625</v>
          </cell>
          <cell r="J73">
            <v>570793</v>
          </cell>
        </row>
        <row r="74">
          <cell r="A74">
            <v>76</v>
          </cell>
          <cell r="B74">
            <v>678923.88</v>
          </cell>
          <cell r="C74">
            <v>666919</v>
          </cell>
          <cell r="D74">
            <v>655449</v>
          </cell>
          <cell r="E74">
            <v>644493.12</v>
          </cell>
          <cell r="F74">
            <v>638112</v>
          </cell>
          <cell r="G74">
            <v>631794</v>
          </cell>
          <cell r="H74">
            <v>625105</v>
          </cell>
          <cell r="I74">
            <v>602801</v>
          </cell>
          <cell r="J74">
            <v>579616</v>
          </cell>
        </row>
        <row r="75">
          <cell r="A75">
            <v>77</v>
          </cell>
          <cell r="B75">
            <v>689354.64</v>
          </cell>
          <cell r="C75">
            <v>677166</v>
          </cell>
          <cell r="D75">
            <v>665519</v>
          </cell>
          <cell r="E75">
            <v>654394.06920000003</v>
          </cell>
          <cell r="F75">
            <v>647914.92000000004</v>
          </cell>
          <cell r="G75">
            <v>641499.96</v>
          </cell>
          <cell r="H75">
            <v>634709</v>
          </cell>
          <cell r="I75">
            <v>612063</v>
          </cell>
          <cell r="J75">
            <v>588522</v>
          </cell>
        </row>
        <row r="76">
          <cell r="A76">
            <v>78</v>
          </cell>
          <cell r="B76">
            <v>700499.88</v>
          </cell>
          <cell r="C76">
            <v>688114</v>
          </cell>
          <cell r="D76">
            <v>676279</v>
          </cell>
          <cell r="E76">
            <v>664973.61719999998</v>
          </cell>
          <cell r="F76">
            <v>658389.72</v>
          </cell>
          <cell r="G76">
            <v>651870.96</v>
          </cell>
          <cell r="H76">
            <v>644970</v>
          </cell>
          <cell r="I76">
            <v>621958</v>
          </cell>
          <cell r="J76">
            <v>598037</v>
          </cell>
        </row>
        <row r="77">
          <cell r="A77">
            <v>79</v>
          </cell>
          <cell r="B77">
            <v>711636</v>
          </cell>
          <cell r="C77">
            <v>699053</v>
          </cell>
          <cell r="D77">
            <v>687030</v>
          </cell>
          <cell r="E77">
            <v>675545.89320000005</v>
          </cell>
          <cell r="F77">
            <v>668857.32000000007</v>
          </cell>
          <cell r="G77">
            <v>662235</v>
          </cell>
          <cell r="H77">
            <v>655224</v>
          </cell>
          <cell r="I77">
            <v>631846</v>
          </cell>
          <cell r="J77">
            <v>607544</v>
          </cell>
        </row>
        <row r="78">
          <cell r="A78">
            <v>80</v>
          </cell>
          <cell r="B78">
            <v>722829.96</v>
          </cell>
          <cell r="C78">
            <v>710049</v>
          </cell>
          <cell r="D78">
            <v>697837</v>
          </cell>
          <cell r="E78">
            <v>686171.2548</v>
          </cell>
          <cell r="F78">
            <v>679377.48</v>
          </cell>
          <cell r="G78">
            <v>672651</v>
          </cell>
          <cell r="H78">
            <v>665530</v>
          </cell>
          <cell r="I78">
            <v>641784</v>
          </cell>
          <cell r="J78">
            <v>617100</v>
          </cell>
        </row>
        <row r="79">
          <cell r="A79">
            <v>81</v>
          </cell>
          <cell r="B79">
            <v>734775</v>
          </cell>
          <cell r="C79">
            <v>721783</v>
          </cell>
          <cell r="D79">
            <v>709369</v>
          </cell>
          <cell r="E79">
            <v>697510.72680000006</v>
          </cell>
          <cell r="F79">
            <v>690604.67999999993</v>
          </cell>
          <cell r="G79">
            <v>683766.96</v>
          </cell>
          <cell r="H79">
            <v>676528</v>
          </cell>
          <cell r="I79">
            <v>652390</v>
          </cell>
          <cell r="J79">
            <v>627298</v>
          </cell>
        </row>
        <row r="80">
          <cell r="A80">
            <v>82</v>
          </cell>
          <cell r="B80">
            <v>746733.60000000009</v>
          </cell>
          <cell r="C80">
            <v>733530</v>
          </cell>
          <cell r="D80">
            <v>720914</v>
          </cell>
          <cell r="E80">
            <v>708863.40960000001</v>
          </cell>
          <cell r="F80">
            <v>701844.96</v>
          </cell>
          <cell r="G80">
            <v>694896</v>
          </cell>
          <cell r="H80">
            <v>687539</v>
          </cell>
          <cell r="I80">
            <v>663008</v>
          </cell>
          <cell r="J80">
            <v>637508</v>
          </cell>
        </row>
        <row r="81">
          <cell r="A81">
            <v>83</v>
          </cell>
          <cell r="B81">
            <v>758710.67999999993</v>
          </cell>
          <cell r="C81">
            <v>745295</v>
          </cell>
          <cell r="D81">
            <v>732477</v>
          </cell>
          <cell r="E81">
            <v>720233.424</v>
          </cell>
          <cell r="F81">
            <v>713102.39999999991</v>
          </cell>
          <cell r="G81">
            <v>706041.96</v>
          </cell>
          <cell r="H81">
            <v>698567</v>
          </cell>
          <cell r="I81">
            <v>673642</v>
          </cell>
          <cell r="J81">
            <v>647733</v>
          </cell>
        </row>
        <row r="82">
          <cell r="A82">
            <v>84</v>
          </cell>
          <cell r="B82">
            <v>770735.39999999991</v>
          </cell>
          <cell r="C82">
            <v>757108</v>
          </cell>
          <cell r="D82">
            <v>744086</v>
          </cell>
          <cell r="E82">
            <v>731648.28239999991</v>
          </cell>
          <cell r="F82">
            <v>724404.24</v>
          </cell>
          <cell r="G82">
            <v>717231.96</v>
          </cell>
          <cell r="H82">
            <v>709639</v>
          </cell>
          <cell r="I82">
            <v>684319</v>
          </cell>
          <cell r="J82">
            <v>657999</v>
          </cell>
        </row>
        <row r="83">
          <cell r="A83">
            <v>85</v>
          </cell>
          <cell r="B83">
            <v>782739.48</v>
          </cell>
          <cell r="C83">
            <v>768899</v>
          </cell>
          <cell r="D83">
            <v>755675</v>
          </cell>
          <cell r="E83">
            <v>743042.90039999993</v>
          </cell>
          <cell r="F83">
            <v>735686.04</v>
          </cell>
          <cell r="G83">
            <v>728402.04</v>
          </cell>
          <cell r="H83">
            <v>720691</v>
          </cell>
          <cell r="I83">
            <v>694977</v>
          </cell>
          <cell r="J83">
            <v>668247</v>
          </cell>
        </row>
        <row r="84">
          <cell r="A84">
            <v>86</v>
          </cell>
          <cell r="B84">
            <v>795514.20000000007</v>
          </cell>
          <cell r="C84">
            <v>781448</v>
          </cell>
          <cell r="D84">
            <v>768008</v>
          </cell>
          <cell r="E84">
            <v>755169.8088</v>
          </cell>
          <cell r="F84">
            <v>747692.88</v>
          </cell>
          <cell r="G84">
            <v>740289.96</v>
          </cell>
          <cell r="H84">
            <v>732453</v>
          </cell>
          <cell r="I84">
            <v>706319</v>
          </cell>
          <cell r="J84">
            <v>679153</v>
          </cell>
        </row>
        <row r="85">
          <cell r="A85">
            <v>87</v>
          </cell>
          <cell r="B85">
            <v>808354.20000000007</v>
          </cell>
          <cell r="C85">
            <v>794061</v>
          </cell>
          <cell r="D85">
            <v>780404</v>
          </cell>
          <cell r="E85">
            <v>767359.01399999997</v>
          </cell>
          <cell r="F85">
            <v>759761.39999999991</v>
          </cell>
          <cell r="G85">
            <v>752238.96</v>
          </cell>
          <cell r="H85">
            <v>744275</v>
          </cell>
          <cell r="I85">
            <v>717719</v>
          </cell>
          <cell r="J85">
            <v>690114</v>
          </cell>
        </row>
        <row r="86">
          <cell r="A86">
            <v>88</v>
          </cell>
          <cell r="B86">
            <v>821134.44</v>
          </cell>
          <cell r="C86">
            <v>806615</v>
          </cell>
          <cell r="D86">
            <v>792742.42835999979</v>
          </cell>
          <cell r="E86">
            <v>779491.13399999996</v>
          </cell>
          <cell r="F86">
            <v>771773.39999999991</v>
          </cell>
          <cell r="G86">
            <v>764132.04</v>
          </cell>
          <cell r="H86">
            <v>756042</v>
          </cell>
          <cell r="I86">
            <v>729067</v>
          </cell>
          <cell r="J86">
            <v>701026</v>
          </cell>
        </row>
        <row r="87">
          <cell r="A87">
            <v>89</v>
          </cell>
          <cell r="B87">
            <v>834825.96</v>
          </cell>
          <cell r="C87">
            <v>820065</v>
          </cell>
          <cell r="D87">
            <v>805960.45871999976</v>
          </cell>
          <cell r="E87">
            <v>792488.1372</v>
          </cell>
          <cell r="F87">
            <v>784641.72</v>
          </cell>
          <cell r="G87">
            <v>776873.04</v>
          </cell>
          <cell r="H87">
            <v>768648</v>
          </cell>
          <cell r="I87">
            <v>741223</v>
          </cell>
          <cell r="J87">
            <v>712714</v>
          </cell>
        </row>
        <row r="88">
          <cell r="A88">
            <v>90</v>
          </cell>
          <cell r="B88">
            <v>848454.96</v>
          </cell>
          <cell r="C88">
            <v>833453</v>
          </cell>
          <cell r="D88">
            <v>819118.20131999999</v>
          </cell>
          <cell r="E88">
            <v>805425.99479999999</v>
          </cell>
          <cell r="F88">
            <v>797451.48</v>
          </cell>
          <cell r="G88">
            <v>789555.96</v>
          </cell>
          <cell r="H88">
            <v>781197</v>
          </cell>
          <cell r="I88">
            <v>753324</v>
          </cell>
          <cell r="J88">
            <v>724350</v>
          </cell>
        </row>
        <row r="89">
          <cell r="A89">
            <v>91</v>
          </cell>
          <cell r="B89">
            <v>862072.20000000007</v>
          </cell>
          <cell r="C89">
            <v>846829</v>
          </cell>
          <cell r="D89">
            <v>832264.71623999986</v>
          </cell>
          <cell r="E89">
            <v>818352.70200000016</v>
          </cell>
          <cell r="F89">
            <v>810250.20000000007</v>
          </cell>
          <cell r="G89">
            <v>802227.96</v>
          </cell>
          <cell r="H89">
            <v>793735</v>
          </cell>
          <cell r="I89">
            <v>765415</v>
          </cell>
          <cell r="J89">
            <v>735976</v>
          </cell>
        </row>
        <row r="90">
          <cell r="A90">
            <v>92</v>
          </cell>
          <cell r="B90">
            <v>875705.76</v>
          </cell>
          <cell r="C90">
            <v>860222</v>
          </cell>
          <cell r="D90">
            <v>845426.85227999999</v>
          </cell>
          <cell r="E90">
            <v>831294.80160000001</v>
          </cell>
          <cell r="F90">
            <v>823064.15999999992</v>
          </cell>
          <cell r="G90">
            <v>814914.96</v>
          </cell>
          <cell r="H90">
            <v>806288</v>
          </cell>
          <cell r="I90">
            <v>777520</v>
          </cell>
          <cell r="J90">
            <v>747615</v>
          </cell>
        </row>
        <row r="91">
          <cell r="A91">
            <v>93</v>
          </cell>
          <cell r="B91">
            <v>890193.36</v>
          </cell>
          <cell r="C91">
            <v>874453</v>
          </cell>
          <cell r="D91">
            <v>859413.49055999983</v>
          </cell>
          <cell r="E91">
            <v>845047.72920000006</v>
          </cell>
          <cell r="F91">
            <v>836680.92</v>
          </cell>
          <cell r="G91">
            <v>828396.96</v>
          </cell>
          <cell r="H91">
            <v>819627</v>
          </cell>
          <cell r="I91">
            <v>790383</v>
          </cell>
          <cell r="J91">
            <v>759984</v>
          </cell>
        </row>
        <row r="92">
          <cell r="A92">
            <v>94</v>
          </cell>
          <cell r="B92">
            <v>904727.52</v>
          </cell>
          <cell r="C92">
            <v>888730</v>
          </cell>
          <cell r="D92">
            <v>873445.03955999995</v>
          </cell>
          <cell r="E92">
            <v>858844.65240000002</v>
          </cell>
          <cell r="F92">
            <v>850341.24</v>
          </cell>
          <cell r="G92">
            <v>841922.04</v>
          </cell>
          <cell r="H92">
            <v>833009</v>
          </cell>
          <cell r="I92">
            <v>803287</v>
          </cell>
          <cell r="J92">
            <v>772391</v>
          </cell>
        </row>
        <row r="93">
          <cell r="A93">
            <v>95</v>
          </cell>
          <cell r="B93">
            <v>919949.04</v>
          </cell>
          <cell r="C93">
            <v>903683</v>
          </cell>
          <cell r="D93">
            <v>888140.36411999981</v>
          </cell>
          <cell r="E93">
            <v>873294.35880000005</v>
          </cell>
          <cell r="F93">
            <v>864647.88000000012</v>
          </cell>
          <cell r="G93">
            <v>856086.96</v>
          </cell>
          <cell r="H93">
            <v>847024</v>
          </cell>
          <cell r="I93">
            <v>816802</v>
          </cell>
          <cell r="J93">
            <v>785387</v>
          </cell>
        </row>
        <row r="94">
          <cell r="A94">
            <v>96</v>
          </cell>
          <cell r="B94">
            <v>935240.76</v>
          </cell>
          <cell r="C94">
            <v>918704</v>
          </cell>
          <cell r="D94">
            <v>902903.17679999978</v>
          </cell>
          <cell r="E94">
            <v>887810.36159999995</v>
          </cell>
          <cell r="F94">
            <v>879020.15999999992</v>
          </cell>
          <cell r="G94">
            <v>870317.04</v>
          </cell>
          <cell r="H94">
            <v>861103</v>
          </cell>
          <cell r="I94">
            <v>830379</v>
          </cell>
          <cell r="J94">
            <v>798441</v>
          </cell>
        </row>
        <row r="95">
          <cell r="A95">
            <v>97</v>
          </cell>
          <cell r="B95">
            <v>950512.92</v>
          </cell>
          <cell r="C95">
            <v>933706</v>
          </cell>
          <cell r="D95">
            <v>917647.31735999975</v>
          </cell>
          <cell r="E95">
            <v>902308.06319999998</v>
          </cell>
          <cell r="F95">
            <v>893374.32000000007</v>
          </cell>
          <cell r="G95">
            <v>884529</v>
          </cell>
          <cell r="H95">
            <v>875165</v>
          </cell>
          <cell r="I95">
            <v>843939</v>
          </cell>
          <cell r="J95">
            <v>811480</v>
          </cell>
        </row>
        <row r="96">
          <cell r="A96">
            <v>98</v>
          </cell>
          <cell r="B96">
            <v>965808.72</v>
          </cell>
          <cell r="C96">
            <v>948732</v>
          </cell>
          <cell r="D96">
            <v>932414.2794</v>
          </cell>
          <cell r="E96">
            <v>916828.18680000002</v>
          </cell>
          <cell r="F96">
            <v>907750.67999999993</v>
          </cell>
          <cell r="G96">
            <v>898763.04</v>
          </cell>
          <cell r="H96">
            <v>889248</v>
          </cell>
          <cell r="I96">
            <v>857520</v>
          </cell>
          <cell r="J96">
            <v>824538</v>
          </cell>
        </row>
        <row r="97">
          <cell r="A97">
            <v>99</v>
          </cell>
          <cell r="B97">
            <v>981914.76</v>
          </cell>
          <cell r="C97">
            <v>964553</v>
          </cell>
          <cell r="D97">
            <v>947963.39579999994</v>
          </cell>
          <cell r="E97">
            <v>932117.44559999998</v>
          </cell>
          <cell r="F97">
            <v>922888.56</v>
          </cell>
          <cell r="G97">
            <v>913751.04000000004</v>
          </cell>
          <cell r="H97">
            <v>904077</v>
          </cell>
          <cell r="I97">
            <v>871820</v>
          </cell>
          <cell r="J97">
            <v>838288</v>
          </cell>
        </row>
        <row r="98">
          <cell r="A98">
            <v>100</v>
          </cell>
          <cell r="B98">
            <v>998012.15999999992</v>
          </cell>
          <cell r="C98">
            <v>980366</v>
          </cell>
          <cell r="D98">
            <v>963504.2134799998</v>
          </cell>
          <cell r="E98">
            <v>947398.46279999998</v>
          </cell>
          <cell r="F98">
            <v>938018.28</v>
          </cell>
          <cell r="G98">
            <v>928731</v>
          </cell>
          <cell r="H98">
            <v>918899</v>
          </cell>
          <cell r="I98">
            <v>886113</v>
          </cell>
          <cell r="J98">
            <v>852032</v>
          </cell>
        </row>
        <row r="99">
          <cell r="A99">
            <v>101</v>
          </cell>
          <cell r="B99">
            <v>1014179.3999999999</v>
          </cell>
          <cell r="C99">
            <v>996247</v>
          </cell>
          <cell r="D99">
            <v>979112.51928000001</v>
          </cell>
          <cell r="E99">
            <v>962745.89760000003</v>
          </cell>
          <cell r="F99">
            <v>953213.76</v>
          </cell>
          <cell r="G99">
            <v>943776</v>
          </cell>
          <cell r="H99">
            <v>933785</v>
          </cell>
          <cell r="I99">
            <v>900468</v>
          </cell>
          <cell r="J99">
            <v>865835</v>
          </cell>
        </row>
        <row r="100">
          <cell r="A100">
            <v>102</v>
          </cell>
          <cell r="B100">
            <v>1031066.76</v>
          </cell>
          <cell r="C100">
            <v>1012836</v>
          </cell>
          <cell r="D100">
            <v>995415.96491999994</v>
          </cell>
          <cell r="E100">
            <v>978776.77919999999</v>
          </cell>
          <cell r="F100">
            <v>969085.92</v>
          </cell>
          <cell r="G100">
            <v>959490.96</v>
          </cell>
          <cell r="H100">
            <v>949333</v>
          </cell>
          <cell r="I100">
            <v>915461</v>
          </cell>
          <cell r="J100">
            <v>880251</v>
          </cell>
        </row>
        <row r="101">
          <cell r="A101">
            <v>103</v>
          </cell>
          <cell r="B101">
            <v>1048008.96</v>
          </cell>
          <cell r="C101">
            <v>1029478</v>
          </cell>
          <cell r="D101">
            <v>1011772.25388</v>
          </cell>
          <cell r="E101">
            <v>994859.65560000006</v>
          </cell>
          <cell r="F101">
            <v>985009.56</v>
          </cell>
          <cell r="G101">
            <v>975257.04</v>
          </cell>
          <cell r="H101">
            <v>964932</v>
          </cell>
          <cell r="I101">
            <v>930503</v>
          </cell>
          <cell r="J101">
            <v>894714</v>
          </cell>
        </row>
        <row r="102">
          <cell r="A102">
            <v>104</v>
          </cell>
          <cell r="B102">
            <v>1065731.1599999999</v>
          </cell>
          <cell r="C102">
            <v>1046887</v>
          </cell>
          <cell r="D102">
            <v>1028881.7737199997</v>
          </cell>
          <cell r="E102">
            <v>1011683.1852000001</v>
          </cell>
          <cell r="F102">
            <v>1001666.52</v>
          </cell>
          <cell r="G102">
            <v>991749</v>
          </cell>
          <cell r="H102">
            <v>981250</v>
          </cell>
          <cell r="I102">
            <v>946239</v>
          </cell>
          <cell r="J102">
            <v>909845</v>
          </cell>
        </row>
        <row r="103">
          <cell r="A103">
            <v>105</v>
          </cell>
          <cell r="B103">
            <v>1083498.6000000001</v>
          </cell>
          <cell r="C103">
            <v>1064340</v>
          </cell>
          <cell r="D103">
            <v>1046034.8618399999</v>
          </cell>
          <cell r="E103">
            <v>1028549.4984000002</v>
          </cell>
          <cell r="F103">
            <v>1018365.8400000001</v>
          </cell>
          <cell r="G103">
            <v>1008282.96</v>
          </cell>
          <cell r="H103">
            <v>997609</v>
          </cell>
          <cell r="I103">
            <v>962014</v>
          </cell>
          <cell r="J103">
            <v>925013</v>
          </cell>
        </row>
        <row r="104">
          <cell r="A104">
            <v>106</v>
          </cell>
          <cell r="B104">
            <v>1101300.24</v>
          </cell>
          <cell r="C104">
            <v>1081827</v>
          </cell>
          <cell r="D104">
            <v>1063221.0227999999</v>
          </cell>
          <cell r="E104">
            <v>1045448.4143999999</v>
          </cell>
          <cell r="F104">
            <v>1035097.44</v>
          </cell>
          <cell r="G104">
            <v>1024848.96</v>
          </cell>
          <cell r="H104">
            <v>1013999</v>
          </cell>
          <cell r="I104">
            <v>977820</v>
          </cell>
          <cell r="J104">
            <v>940212</v>
          </cell>
        </row>
        <row r="105">
          <cell r="A105">
            <v>107</v>
          </cell>
          <cell r="B105">
            <v>1119902.76</v>
          </cell>
          <cell r="C105">
            <v>1100101</v>
          </cell>
          <cell r="D105">
            <v>1081180.3071599999</v>
          </cell>
          <cell r="E105">
            <v>1063107.4968000001</v>
          </cell>
          <cell r="F105">
            <v>1052581.68</v>
          </cell>
          <cell r="G105">
            <v>1042160.04</v>
          </cell>
          <cell r="H105">
            <v>1031127</v>
          </cell>
          <cell r="I105">
            <v>994337</v>
          </cell>
          <cell r="J105">
            <v>956093</v>
          </cell>
        </row>
        <row r="106">
          <cell r="A106">
            <v>108</v>
          </cell>
          <cell r="B106">
            <v>1138476.1199999999</v>
          </cell>
          <cell r="C106">
            <v>1118346</v>
          </cell>
          <cell r="D106">
            <v>1099111.4002799999</v>
          </cell>
          <cell r="E106">
            <v>1080738.8243999998</v>
          </cell>
          <cell r="F106">
            <v>1070038.44</v>
          </cell>
          <cell r="G106">
            <v>1059444</v>
          </cell>
          <cell r="H106">
            <v>1048228</v>
          </cell>
          <cell r="I106">
            <v>1010827</v>
          </cell>
          <cell r="J106">
            <v>971949</v>
          </cell>
        </row>
        <row r="107">
          <cell r="A107">
            <v>109</v>
          </cell>
          <cell r="B107">
            <v>1157422.32</v>
          </cell>
          <cell r="C107">
            <v>1136957</v>
          </cell>
          <cell r="D107">
            <v>1117402.5114</v>
          </cell>
          <cell r="E107">
            <v>1098724.1772</v>
          </cell>
          <cell r="F107">
            <v>1087845.72</v>
          </cell>
          <cell r="G107">
            <v>1077075</v>
          </cell>
          <cell r="H107">
            <v>1065672</v>
          </cell>
          <cell r="I107">
            <v>1027649</v>
          </cell>
          <cell r="J107">
            <v>988124</v>
          </cell>
        </row>
        <row r="108">
          <cell r="A108">
            <v>110</v>
          </cell>
          <cell r="B108">
            <v>1176689.8800000001</v>
          </cell>
          <cell r="C108">
            <v>1155884</v>
          </cell>
          <cell r="D108">
            <v>1136003.8481999999</v>
          </cell>
          <cell r="E108">
            <v>1117014.5903999999</v>
          </cell>
          <cell r="F108">
            <v>1105955.04</v>
          </cell>
          <cell r="G108">
            <v>1095005.04</v>
          </cell>
          <cell r="H108">
            <v>1083412</v>
          </cell>
          <cell r="I108">
            <v>1044756</v>
          </cell>
          <cell r="J108">
            <v>1004573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APBEXqueries"/>
      <sheetName val="SAPBEXfilters"/>
      <sheetName val="IS"/>
      <sheetName val="IS_12"/>
      <sheetName val="IS_MR"/>
      <sheetName val="AL"/>
      <sheetName val="AL_MR"/>
      <sheetName val="Sign Off"/>
      <sheetName val="(0) Cover sheet"/>
      <sheetName val="(1) Issues to be addressed"/>
      <sheetName val="(2) Monthly Development"/>
      <sheetName val="(3) WF quarterly development"/>
      <sheetName val="(4) WF yearly  development"/>
      <sheetName val="(5) Overview"/>
      <sheetName val="(6) Risks and Opportunities"/>
      <sheetName val="(7) Current focus topics"/>
      <sheetName val="(8) RP input sheet"/>
      <sheetName val="(9) Q1 to Q4"/>
      <sheetName val="(10) Monthly Plan input sheet"/>
      <sheetName val="(11) YTD IFRS expenses"/>
      <sheetName val="IS PY"/>
      <sheetName val="IS PY YTD"/>
      <sheetName val="IS PY EUR"/>
      <sheetName val="IS CY"/>
      <sheetName val="IS CY EUR"/>
      <sheetName val="IS CY EUR 12"/>
      <sheetName val="IS MR CY"/>
      <sheetName val="IS MR CY EUR"/>
      <sheetName val="IS PLAN"/>
      <sheetName val="IS PLAN EUR"/>
      <sheetName val="IFRS EXPENSES CY"/>
      <sheetName val="IFRS EXPENSES YTD"/>
      <sheetName val="IFRS EXPENSES CY EUR"/>
      <sheetName val="IFRS EXPENSES PLAN"/>
      <sheetName val="IFRS EXPENSES PLAN EUR"/>
      <sheetName val="IFRS EXPENSES MR"/>
      <sheetName val="IFRS EXPENSES MR EUR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PC Hungaria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data---&gt;"/>
      <sheetName val="Definitions"/>
      <sheetName val="Basic Application Data"/>
      <sheetName val="Application Functionality Data"/>
      <sheetName val="Application Level Cost"/>
      <sheetName val="Application-Server Mapping"/>
      <sheetName val="Incident Data"/>
      <sheetName val="Life Cycle Data"/>
      <sheetName val="Technical Composition"/>
      <sheetName val="Security Data"/>
      <sheetName val="Interface Data"/>
      <sheetName val="Infrastructure Data"/>
      <sheetName val="IT vendors"/>
      <sheetName val="Analysis---&gt;"/>
      <sheetName val="Main file"/>
      <sheetName val="Vendors pivot"/>
      <sheetName val="Apps summary"/>
      <sheetName val="Domain coverage"/>
      <sheetName val="Legacy_pivot"/>
      <sheetName val="Depreciation"/>
      <sheetName val="Data Validation"/>
      <sheetName val="Application Level Cost - Data"/>
      <sheetName val="Sheet2"/>
      <sheetName val="Application Level Cost - Pivot"/>
      <sheetName val="Inpu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R5" t="str">
            <v>Major</v>
          </cell>
          <cell r="AN5" t="str">
            <v>Invest</v>
          </cell>
          <cell r="AP5" t="str">
            <v>Sustain </v>
          </cell>
        </row>
        <row r="6">
          <cell r="R6" t="str">
            <v>Catastrophic</v>
          </cell>
          <cell r="AN6" t="str">
            <v>Maintain/Sustain</v>
          </cell>
          <cell r="AP6" t="str">
            <v>Remediate </v>
          </cell>
        </row>
        <row r="7">
          <cell r="R7" t="str">
            <v>Moderate</v>
          </cell>
          <cell r="AN7" t="str">
            <v>Replace</v>
          </cell>
          <cell r="AP7" t="str">
            <v>Re-Platform / Upgrade </v>
          </cell>
        </row>
        <row r="8">
          <cell r="R8" t="str">
            <v>Minor</v>
          </cell>
          <cell r="AN8" t="str">
            <v>Retire</v>
          </cell>
          <cell r="AP8" t="str">
            <v>Enhance/ Expand </v>
          </cell>
        </row>
        <row r="9">
          <cell r="R9" t="str">
            <v>None</v>
          </cell>
          <cell r="AP9" t="str">
            <v>Migrate to the Cloud </v>
          </cell>
        </row>
        <row r="10">
          <cell r="AP10" t="str">
            <v>Replace </v>
          </cell>
        </row>
        <row r="11">
          <cell r="AP11" t="str">
            <v>Consolidate </v>
          </cell>
        </row>
        <row r="12">
          <cell r="AP12" t="str">
            <v>Decommission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asic OE Data"/>
      <sheetName val="Basic Application Data"/>
      <sheetName val="Application Functionality Data"/>
      <sheetName val="Application Level Cost"/>
      <sheetName val="Application Level FTE"/>
      <sheetName val="OE Level Cost &amp; FTE"/>
      <sheetName val="Project Data"/>
      <sheetName val="Incident Data"/>
      <sheetName val="Life Cycle Data"/>
      <sheetName val="Infasturcture_sheet"/>
      <sheetName val="Infasturcture_COst"/>
      <sheetName val="Technical Composition Data"/>
      <sheetName val="Interface Data"/>
      <sheetName val="Data Validation"/>
      <sheetName val="Tab Filters"/>
    </sheetNames>
    <sheetDataSet>
      <sheetData sheetId="0"/>
      <sheetData sheetId="1">
        <row r="5">
          <cell r="AF5" t="str">
            <v>Andrew Sample</v>
          </cell>
        </row>
      </sheetData>
      <sheetData sheetId="2">
        <row r="3">
          <cell r="A3" t="str">
            <v>ID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Active</v>
          </cell>
        </row>
      </sheetData>
      <sheetData sheetId="1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vs - Index - Instructions"/>
      <sheetName val="Application Status"/>
      <sheetName val="Data Collection Status"/>
      <sheetName val="Application Data"/>
      <sheetName val="Contacts"/>
      <sheetName val="Ownership-Usage Data"/>
      <sheetName val="Application Functionality Data"/>
      <sheetName val="Financial Data"/>
      <sheetName val="Investments &amp; Projects"/>
      <sheetName val="FTE Data"/>
      <sheetName val="Life Cycle Data"/>
      <sheetName val="SW Technical Composition Data"/>
      <sheetName val="HW Technical Composition Data"/>
      <sheetName val="Technical Composition Data"/>
      <sheetName val="Interface Data"/>
      <sheetName val="Technical Survey Data"/>
      <sheetName val="Functional Survey Data"/>
      <sheetName val="Survey Status"/>
      <sheetName val="Tech Compliance - Risk Details"/>
      <sheetName val="Tech Compliance - Risk Summary"/>
      <sheetName val="Technical Summary"/>
      <sheetName val="Functional Summary"/>
      <sheetName val="Application Dispositions"/>
      <sheetName val="Updating Macro Data Log "/>
      <sheetName val="Survey Report Parameters"/>
      <sheetName val="Scatter Chart"/>
      <sheetName val="Bubble Chart"/>
      <sheetName val="Tech Survey - Summary"/>
      <sheetName val="Tech Survey - Actual Scores"/>
      <sheetName val="Tech Survey - Modified Scores"/>
      <sheetName val="Func Survey -  Summary"/>
      <sheetName val="Func Survey - Actual Scores"/>
      <sheetName val="Func Survey -  Modified Scores"/>
      <sheetName val="FTE Results"/>
      <sheetName val="Technical Survey Results"/>
      <sheetName val="Functional Survey Results"/>
      <sheetName val="Technical Weightings"/>
      <sheetName val="Functional Weightings"/>
      <sheetName val="Software Compliance - Risk"/>
      <sheetName val="Hardware Compliance - Risk"/>
      <sheetName val="Technical Survey"/>
      <sheetName val="Functional Survey"/>
      <sheetName val="Tab Filters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3">
          <cell r="A1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C5" t="str">
            <v>APP_LOOKUP_TABLE</v>
          </cell>
        </row>
      </sheetData>
      <sheetData sheetId="44">
        <row r="5">
          <cell r="X5" t="str">
            <v>Application Platform</v>
          </cell>
        </row>
        <row r="6">
          <cell r="X6" t="str">
            <v>Database Platform</v>
          </cell>
        </row>
        <row r="7">
          <cell r="X7" t="str">
            <v>Web Platform</v>
          </cell>
        </row>
        <row r="8">
          <cell r="X8" t="str">
            <v>Middleware/ Integration Platform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И"/>
      <sheetName val="Паричен поток (2)"/>
      <sheetName val="отчет"/>
      <sheetName val="Баланс"/>
      <sheetName val="Паричен поток"/>
      <sheetName val="Отчет за К и Р"/>
      <sheetName val="00"/>
    </sheetNames>
    <sheetDataSet>
      <sheetData sheetId="0" refreshError="1">
        <row r="10">
          <cell r="B10" t="str">
            <v>/Р. Маркова/</v>
          </cell>
        </row>
        <row r="11">
          <cell r="B11" t="str">
            <v>/Орлин Пенев/</v>
          </cell>
        </row>
        <row r="13">
          <cell r="B13" t="str">
            <v>15.01.2002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MG.General"/>
      <sheetName val="IMG.Internal Model Results"/>
      <sheetName val="IMG.Internal Model Parameters"/>
      <sheetName val="IMG.CROF AddOn"/>
      <sheetName val="IMG.Internal Model Risk Meas"/>
      <sheetName val="IMG.Internal Model Questions 2"/>
      <sheetName val="IMG.Intern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CEIOPS QIS4 IMG 20080623</v>
          </cell>
        </row>
        <row r="5">
          <cell r="B5" t="str">
            <v>Legal Entity</v>
          </cell>
        </row>
        <row r="6">
          <cell r="B6" t="str">
            <v>Group Basis</v>
          </cell>
        </row>
        <row r="8">
          <cell r="B8" t="str">
            <v>Life insurer</v>
          </cell>
        </row>
        <row r="9">
          <cell r="B9" t="str">
            <v>Property &amp; Casualties insurer</v>
          </cell>
        </row>
        <row r="10">
          <cell r="B10" t="str">
            <v>Composite (Life and non-life)</v>
          </cell>
        </row>
        <row r="11">
          <cell r="B11" t="str">
            <v>Pure reinsurer</v>
          </cell>
        </row>
        <row r="12">
          <cell r="B12" t="str">
            <v>Captive</v>
          </cell>
        </row>
        <row r="14">
          <cell r="B14">
            <v>2007</v>
          </cell>
        </row>
        <row r="15">
          <cell r="B15">
            <v>2006</v>
          </cell>
        </row>
        <row r="17">
          <cell r="B17" t="str">
            <v>Millions of euros</v>
          </cell>
        </row>
        <row r="18">
          <cell r="B18" t="str">
            <v>Thousands of euros</v>
          </cell>
        </row>
        <row r="20">
          <cell r="B20" t="str">
            <v>Austria</v>
          </cell>
        </row>
        <row r="21">
          <cell r="B21" t="str">
            <v>Belgium</v>
          </cell>
        </row>
        <row r="22">
          <cell r="B22" t="str">
            <v>Bulgaria</v>
          </cell>
        </row>
        <row r="23">
          <cell r="B23" t="str">
            <v>Cyprus</v>
          </cell>
        </row>
        <row r="24">
          <cell r="B24" t="str">
            <v>Czech republic</v>
          </cell>
        </row>
        <row r="25">
          <cell r="B25" t="str">
            <v>Denmark</v>
          </cell>
        </row>
        <row r="26">
          <cell r="B26" t="str">
            <v>Estonia</v>
          </cell>
        </row>
        <row r="27">
          <cell r="B27" t="str">
            <v>Finland</v>
          </cell>
        </row>
        <row r="28">
          <cell r="B28" t="str">
            <v>France</v>
          </cell>
        </row>
        <row r="29">
          <cell r="B29" t="str">
            <v>Germany</v>
          </cell>
        </row>
        <row r="30">
          <cell r="B30" t="str">
            <v>Greece</v>
          </cell>
        </row>
        <row r="31">
          <cell r="B31" t="str">
            <v>Hungary</v>
          </cell>
        </row>
        <row r="32">
          <cell r="B32" t="str">
            <v>Iceland</v>
          </cell>
        </row>
        <row r="33">
          <cell r="B33" t="str">
            <v>Ireland</v>
          </cell>
        </row>
        <row r="34">
          <cell r="B34" t="str">
            <v>Italy</v>
          </cell>
        </row>
        <row r="35">
          <cell r="B35" t="str">
            <v>Latvia</v>
          </cell>
        </row>
        <row r="36">
          <cell r="B36" t="str">
            <v>Liechtenstein</v>
          </cell>
        </row>
        <row r="37">
          <cell r="B37" t="str">
            <v>Lithuania</v>
          </cell>
        </row>
        <row r="38">
          <cell r="B38" t="str">
            <v>Luxembourg</v>
          </cell>
        </row>
        <row r="39">
          <cell r="B39" t="str">
            <v>Malta</v>
          </cell>
        </row>
        <row r="40">
          <cell r="B40" t="str">
            <v>Netherlands</v>
          </cell>
        </row>
        <row r="41">
          <cell r="B41" t="str">
            <v>Norway</v>
          </cell>
        </row>
        <row r="42">
          <cell r="B42" t="str">
            <v>Poland</v>
          </cell>
        </row>
        <row r="43">
          <cell r="B43" t="str">
            <v>Portugal</v>
          </cell>
        </row>
        <row r="44">
          <cell r="B44" t="str">
            <v>Romania</v>
          </cell>
        </row>
        <row r="45">
          <cell r="B45" t="str">
            <v>Slovakia</v>
          </cell>
        </row>
        <row r="46">
          <cell r="B46" t="str">
            <v>Slovenia</v>
          </cell>
        </row>
        <row r="47">
          <cell r="B47" t="str">
            <v>Spain</v>
          </cell>
        </row>
        <row r="48">
          <cell r="B48" t="str">
            <v>Sweden</v>
          </cell>
        </row>
        <row r="49">
          <cell r="B49" t="str">
            <v>United Kingdom</v>
          </cell>
        </row>
        <row r="50">
          <cell r="B50" t="str">
            <v>other, please specify: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1"/>
  <sheetViews>
    <sheetView tabSelected="1" topLeftCell="A49" zoomScale="120" zoomScaleNormal="120" workbookViewId="0">
      <selection activeCell="M4" sqref="M4"/>
    </sheetView>
  </sheetViews>
  <sheetFormatPr defaultRowHeight="12.75" x14ac:dyDescent="0.2"/>
  <cols>
    <col min="1" max="1" width="28" style="1" bestFit="1" customWidth="1"/>
    <col min="2" max="2" width="10.28515625" style="1" customWidth="1"/>
    <col min="3" max="3" width="8.42578125" style="31" bestFit="1" customWidth="1"/>
    <col min="4" max="4" width="8.42578125" style="1" customWidth="1"/>
    <col min="5" max="5" width="8.42578125" style="1" bestFit="1" customWidth="1"/>
    <col min="6" max="6" width="33.5703125" style="3" customWidth="1"/>
    <col min="7" max="7" width="2.5703125" style="1" customWidth="1"/>
    <col min="8" max="8" width="34.5703125" style="1" bestFit="1" customWidth="1"/>
    <col min="9" max="9" width="10.28515625" style="1" customWidth="1"/>
    <col min="10" max="10" width="9.140625" style="31"/>
    <col min="11" max="12" width="9.140625" style="1"/>
    <col min="13" max="13" width="23.42578125" style="1" bestFit="1" customWidth="1"/>
    <col min="14" max="14" width="3.28515625" style="1" customWidth="1"/>
    <col min="15" max="15" width="10.5703125" style="1" customWidth="1"/>
    <col min="16" max="16384" width="9.140625" style="1"/>
  </cols>
  <sheetData>
    <row r="1" spans="1:18" ht="21.75" thickBot="1" x14ac:dyDescent="0.25">
      <c r="O1" s="927" t="s">
        <v>75</v>
      </c>
      <c r="P1" s="927"/>
      <c r="Q1" s="927"/>
      <c r="R1" s="927"/>
    </row>
    <row r="2" spans="1:18" ht="48.75" thickBot="1" x14ac:dyDescent="0.25">
      <c r="A2" s="2"/>
      <c r="B2" s="34" t="s">
        <v>76</v>
      </c>
      <c r="C2" s="116" t="s">
        <v>94</v>
      </c>
      <c r="D2" s="114" t="s">
        <v>388</v>
      </c>
      <c r="E2" s="114" t="s">
        <v>96</v>
      </c>
      <c r="F2" s="35" t="s">
        <v>93</v>
      </c>
      <c r="H2" s="36"/>
      <c r="I2" s="34" t="s">
        <v>76</v>
      </c>
      <c r="J2" s="116" t="s">
        <v>94</v>
      </c>
      <c r="K2" s="114" t="s">
        <v>388</v>
      </c>
      <c r="L2" s="114" t="s">
        <v>96</v>
      </c>
      <c r="M2" s="35" t="s">
        <v>93</v>
      </c>
      <c r="O2" s="34" t="s">
        <v>76</v>
      </c>
      <c r="P2" s="114" t="s">
        <v>94</v>
      </c>
      <c r="Q2" s="114" t="s">
        <v>95</v>
      </c>
      <c r="R2" s="114" t="s">
        <v>96</v>
      </c>
    </row>
    <row r="3" spans="1:18" s="6" customFormat="1" ht="19.5" thickBot="1" x14ac:dyDescent="0.25">
      <c r="A3" s="4" t="s">
        <v>33</v>
      </c>
      <c r="B3" s="5">
        <f>B4+B14+B24+B34+B43+B53</f>
        <v>348</v>
      </c>
      <c r="C3" s="32">
        <f>C4+C14+C24+C34+C43+C53</f>
        <v>278.39999999999992</v>
      </c>
      <c r="D3" s="5">
        <f>D4+D14+D24+D34+D43+D53</f>
        <v>272</v>
      </c>
      <c r="E3" s="5">
        <f>E4+E14+E24+E34+E43+E53</f>
        <v>120</v>
      </c>
      <c r="F3" s="37"/>
      <c r="H3" s="38" t="s">
        <v>77</v>
      </c>
      <c r="I3" s="5">
        <f>I4+I13+I19+I27+I36</f>
        <v>265</v>
      </c>
      <c r="J3" s="32">
        <f t="shared" ref="J3" si="0">J4+J13+J19+J27+J36</f>
        <v>212.8</v>
      </c>
      <c r="K3" s="115">
        <f t="shared" ref="K3" si="1">K4+K13+K19+K27+K36</f>
        <v>199</v>
      </c>
      <c r="L3" s="115">
        <f t="shared" ref="L3" si="2">L4+L13+L19+L27+L36</f>
        <v>38</v>
      </c>
      <c r="M3" s="39"/>
      <c r="O3" s="5">
        <f>B3+I3</f>
        <v>613</v>
      </c>
      <c r="P3" s="32">
        <f t="shared" ref="P3:R3" si="3">C3+J3</f>
        <v>491.19999999999993</v>
      </c>
      <c r="Q3" s="5">
        <f t="shared" si="3"/>
        <v>471</v>
      </c>
      <c r="R3" s="5">
        <f t="shared" si="3"/>
        <v>158</v>
      </c>
    </row>
    <row r="4" spans="1:18" s="9" customFormat="1" ht="15.75" x14ac:dyDescent="0.2">
      <c r="A4" s="7" t="s">
        <v>34</v>
      </c>
      <c r="B4" s="40">
        <f>SUM(B5:B12)</f>
        <v>153</v>
      </c>
      <c r="C4" s="122">
        <f>SUM(C5:C12)</f>
        <v>122.39999999999998</v>
      </c>
      <c r="D4" s="40">
        <f>SUM(D5:D12)</f>
        <v>124</v>
      </c>
      <c r="E4" s="41">
        <f>SUM(E5:E12)</f>
        <v>52</v>
      </c>
      <c r="F4" s="42"/>
      <c r="H4" s="43" t="s">
        <v>34</v>
      </c>
      <c r="I4" s="44">
        <f>SUM(I5:I11)</f>
        <v>84</v>
      </c>
      <c r="J4" s="8">
        <f t="shared" ref="J4" si="4">SUM(J5:J11)</f>
        <v>67.2</v>
      </c>
      <c r="K4" s="44">
        <f t="shared" ref="K4" si="5">SUM(K5:K11)</f>
        <v>64</v>
      </c>
      <c r="L4" s="44">
        <f t="shared" ref="L4" si="6">SUM(L5:L11)</f>
        <v>7</v>
      </c>
      <c r="M4" s="45"/>
    </row>
    <row r="5" spans="1:18" s="11" customFormat="1" ht="14.25" customHeight="1" x14ac:dyDescent="0.2">
      <c r="A5" s="10" t="s">
        <v>35</v>
      </c>
      <c r="B5" s="46">
        <v>1</v>
      </c>
      <c r="C5" s="117">
        <f t="shared" ref="C5:C12" si="7">B5*0.8</f>
        <v>0.8</v>
      </c>
      <c r="D5" s="894">
        <v>1</v>
      </c>
      <c r="E5" s="47">
        <v>1</v>
      </c>
      <c r="F5" s="826"/>
      <c r="H5" s="49" t="s">
        <v>35</v>
      </c>
      <c r="I5" s="46">
        <v>1</v>
      </c>
      <c r="J5" s="117">
        <f>I5*0.8</f>
        <v>0.8</v>
      </c>
      <c r="K5" s="894">
        <v>1</v>
      </c>
      <c r="L5" s="47">
        <v>1</v>
      </c>
      <c r="M5" s="50"/>
    </row>
    <row r="6" spans="1:18" s="11" customFormat="1" x14ac:dyDescent="0.2">
      <c r="A6" s="12" t="s">
        <v>36</v>
      </c>
      <c r="B6" s="51">
        <v>88</v>
      </c>
      <c r="C6" s="117">
        <f t="shared" si="7"/>
        <v>70.400000000000006</v>
      </c>
      <c r="D6" s="895">
        <v>70</v>
      </c>
      <c r="E6" s="52">
        <v>15</v>
      </c>
      <c r="F6" s="48"/>
      <c r="H6" s="53" t="s">
        <v>394</v>
      </c>
      <c r="I6" s="51">
        <v>38</v>
      </c>
      <c r="J6" s="117">
        <f t="shared" ref="J6:J11" si="8">I6*0.8</f>
        <v>30.400000000000002</v>
      </c>
      <c r="K6" s="895">
        <v>30</v>
      </c>
      <c r="L6" s="52">
        <v>1</v>
      </c>
      <c r="M6" s="54"/>
    </row>
    <row r="7" spans="1:18" s="56" customFormat="1" x14ac:dyDescent="0.2">
      <c r="A7" s="12" t="s">
        <v>37</v>
      </c>
      <c r="B7" s="51">
        <v>1</v>
      </c>
      <c r="C7" s="117">
        <f t="shared" si="7"/>
        <v>0.8</v>
      </c>
      <c r="D7" s="895">
        <v>1</v>
      </c>
      <c r="E7" s="52">
        <v>1</v>
      </c>
      <c r="F7" s="48"/>
      <c r="H7" s="53" t="s">
        <v>38</v>
      </c>
      <c r="I7" s="51">
        <v>15</v>
      </c>
      <c r="J7" s="117">
        <f t="shared" si="8"/>
        <v>12</v>
      </c>
      <c r="K7" s="895">
        <v>12</v>
      </c>
      <c r="L7" s="52">
        <v>1</v>
      </c>
      <c r="M7" s="54"/>
    </row>
    <row r="8" spans="1:18" s="56" customFormat="1" x14ac:dyDescent="0.2">
      <c r="A8" s="12" t="s">
        <v>38</v>
      </c>
      <c r="B8" s="51">
        <v>42</v>
      </c>
      <c r="C8" s="117">
        <f t="shared" si="7"/>
        <v>33.6</v>
      </c>
      <c r="D8" s="895">
        <v>34</v>
      </c>
      <c r="E8" s="52">
        <v>25</v>
      </c>
      <c r="F8" s="48"/>
      <c r="H8" s="53" t="s">
        <v>39</v>
      </c>
      <c r="I8" s="51">
        <v>1</v>
      </c>
      <c r="J8" s="117">
        <f t="shared" si="8"/>
        <v>0.8</v>
      </c>
      <c r="K8" s="895">
        <v>1</v>
      </c>
      <c r="L8" s="52">
        <v>1</v>
      </c>
      <c r="M8" s="54"/>
    </row>
    <row r="9" spans="1:18" s="56" customFormat="1" x14ac:dyDescent="0.2">
      <c r="A9" s="12" t="s">
        <v>39</v>
      </c>
      <c r="B9" s="51">
        <v>1</v>
      </c>
      <c r="C9" s="117">
        <f t="shared" si="7"/>
        <v>0.8</v>
      </c>
      <c r="D9" s="895">
        <v>1</v>
      </c>
      <c r="E9" s="52">
        <v>1</v>
      </c>
      <c r="F9" s="48"/>
      <c r="H9" s="53" t="s">
        <v>78</v>
      </c>
      <c r="I9" s="51">
        <v>13</v>
      </c>
      <c r="J9" s="117">
        <f t="shared" si="8"/>
        <v>10.4</v>
      </c>
      <c r="K9" s="895">
        <v>9</v>
      </c>
      <c r="L9" s="52">
        <v>1</v>
      </c>
      <c r="M9" s="54"/>
    </row>
    <row r="10" spans="1:18" s="56" customFormat="1" x14ac:dyDescent="0.2">
      <c r="A10" s="12" t="s">
        <v>40</v>
      </c>
      <c r="B10" s="51">
        <v>11</v>
      </c>
      <c r="C10" s="117">
        <f t="shared" si="7"/>
        <v>8.8000000000000007</v>
      </c>
      <c r="D10" s="895">
        <v>9</v>
      </c>
      <c r="E10" s="52">
        <v>5</v>
      </c>
      <c r="F10" s="48"/>
      <c r="H10" s="53" t="s">
        <v>41</v>
      </c>
      <c r="I10" s="51">
        <v>15</v>
      </c>
      <c r="J10" s="117">
        <f t="shared" si="8"/>
        <v>12</v>
      </c>
      <c r="K10" s="895">
        <v>10</v>
      </c>
      <c r="L10" s="52">
        <v>1</v>
      </c>
      <c r="M10" s="54"/>
    </row>
    <row r="11" spans="1:18" s="11" customFormat="1" ht="15" x14ac:dyDescent="0.2">
      <c r="A11" s="12" t="s">
        <v>41</v>
      </c>
      <c r="B11" s="51">
        <v>7</v>
      </c>
      <c r="C11" s="117">
        <f t="shared" si="7"/>
        <v>5.6000000000000005</v>
      </c>
      <c r="D11" s="895">
        <v>6</v>
      </c>
      <c r="E11" s="52">
        <v>2</v>
      </c>
      <c r="F11" s="48"/>
      <c r="H11" s="53" t="s">
        <v>42</v>
      </c>
      <c r="I11" s="51">
        <v>1</v>
      </c>
      <c r="J11" s="117">
        <f t="shared" si="8"/>
        <v>0.8</v>
      </c>
      <c r="K11" s="51">
        <v>1</v>
      </c>
      <c r="L11" s="52">
        <v>1</v>
      </c>
      <c r="M11" s="58"/>
    </row>
    <row r="12" spans="1:18" s="56" customFormat="1" ht="15.75" thickBot="1" x14ac:dyDescent="0.25">
      <c r="A12" s="12" t="s">
        <v>42</v>
      </c>
      <c r="B12" s="51">
        <v>2</v>
      </c>
      <c r="C12" s="117">
        <f t="shared" si="7"/>
        <v>1.6</v>
      </c>
      <c r="D12" s="895">
        <v>2</v>
      </c>
      <c r="E12" s="52">
        <v>2</v>
      </c>
      <c r="F12" s="48"/>
      <c r="H12" s="59"/>
      <c r="I12" s="60"/>
      <c r="J12" s="33"/>
      <c r="K12" s="60"/>
      <c r="L12" s="60"/>
      <c r="M12" s="58"/>
    </row>
    <row r="13" spans="1:18" s="56" customFormat="1" ht="16.5" thickBot="1" x14ac:dyDescent="0.25">
      <c r="A13" s="13"/>
      <c r="B13" s="60"/>
      <c r="C13" s="33"/>
      <c r="D13" s="60"/>
      <c r="E13" s="60"/>
      <c r="F13" s="69"/>
      <c r="H13" s="61" t="s">
        <v>79</v>
      </c>
      <c r="I13" s="62">
        <f>SUM(I14:I17)</f>
        <v>39</v>
      </c>
      <c r="J13" s="118">
        <f t="shared" ref="J13" si="9">SUM(J14:J17)</f>
        <v>31.200000000000003</v>
      </c>
      <c r="K13" s="62">
        <f t="shared" ref="K13" si="10">SUM(K14:K17)</f>
        <v>31</v>
      </c>
      <c r="L13" s="62">
        <f t="shared" ref="L13" si="11">SUM(L14:L17)</f>
        <v>4</v>
      </c>
      <c r="M13" s="58"/>
    </row>
    <row r="14" spans="1:18" s="56" customFormat="1" ht="15.75" x14ac:dyDescent="0.2">
      <c r="A14" s="15" t="s">
        <v>43</v>
      </c>
      <c r="B14" s="70">
        <f>SUM(B15:B22)</f>
        <v>54</v>
      </c>
      <c r="C14" s="123">
        <f>SUM(C15:C22)</f>
        <v>43.2</v>
      </c>
      <c r="D14" s="70">
        <f>SUM(D15:D22)</f>
        <v>40</v>
      </c>
      <c r="E14" s="71">
        <f>SUM(E15:E22)</f>
        <v>14</v>
      </c>
      <c r="F14" s="57"/>
      <c r="H14" s="63" t="s">
        <v>35</v>
      </c>
      <c r="I14" s="64">
        <v>1</v>
      </c>
      <c r="J14" s="138">
        <f t="shared" ref="J14:J17" si="12">I14*0.8</f>
        <v>0.8</v>
      </c>
      <c r="K14" s="922">
        <v>1</v>
      </c>
      <c r="L14" s="65">
        <v>1</v>
      </c>
      <c r="M14" s="58"/>
    </row>
    <row r="15" spans="1:18" s="56" customFormat="1" ht="15" x14ac:dyDescent="0.2">
      <c r="A15" s="17" t="s">
        <v>35</v>
      </c>
      <c r="B15" s="72">
        <v>1</v>
      </c>
      <c r="C15" s="128">
        <f t="shared" ref="C15:C22" si="13">B15*0.8</f>
        <v>0.8</v>
      </c>
      <c r="D15" s="882">
        <v>1</v>
      </c>
      <c r="E15" s="73">
        <v>1</v>
      </c>
      <c r="F15" s="57"/>
      <c r="H15" s="66" t="s">
        <v>80</v>
      </c>
      <c r="I15" s="67">
        <v>9</v>
      </c>
      <c r="J15" s="139">
        <f t="shared" si="12"/>
        <v>7.2</v>
      </c>
      <c r="K15" s="923">
        <v>7</v>
      </c>
      <c r="L15" s="68">
        <v>1</v>
      </c>
      <c r="M15" s="58"/>
    </row>
    <row r="16" spans="1:18" s="11" customFormat="1" ht="15" x14ac:dyDescent="0.2">
      <c r="A16" s="18" t="s">
        <v>44</v>
      </c>
      <c r="B16" s="74">
        <v>1</v>
      </c>
      <c r="C16" s="129">
        <f t="shared" si="13"/>
        <v>0.8</v>
      </c>
      <c r="D16" s="881">
        <v>1</v>
      </c>
      <c r="E16" s="75">
        <v>1</v>
      </c>
      <c r="F16" s="55"/>
      <c r="H16" s="76" t="s">
        <v>81</v>
      </c>
      <c r="I16" s="67">
        <v>15</v>
      </c>
      <c r="J16" s="139">
        <f t="shared" si="12"/>
        <v>12</v>
      </c>
      <c r="K16" s="923">
        <v>12</v>
      </c>
      <c r="L16" s="68">
        <v>1</v>
      </c>
      <c r="M16" s="58"/>
    </row>
    <row r="17" spans="1:13" s="56" customFormat="1" ht="15" x14ac:dyDescent="0.2">
      <c r="A17" s="18" t="s">
        <v>45</v>
      </c>
      <c r="B17" s="74">
        <v>7</v>
      </c>
      <c r="C17" s="129">
        <f t="shared" si="13"/>
        <v>5.6000000000000005</v>
      </c>
      <c r="D17" s="881">
        <v>5</v>
      </c>
      <c r="E17" s="75">
        <v>1</v>
      </c>
      <c r="F17" s="57"/>
      <c r="H17" s="66" t="s">
        <v>82</v>
      </c>
      <c r="I17" s="67">
        <v>14</v>
      </c>
      <c r="J17" s="139">
        <f t="shared" si="12"/>
        <v>11.200000000000001</v>
      </c>
      <c r="K17" s="923">
        <v>11</v>
      </c>
      <c r="L17" s="68">
        <v>1</v>
      </c>
      <c r="M17" s="58"/>
    </row>
    <row r="18" spans="1:13" s="16" customFormat="1" ht="15.75" thickBot="1" x14ac:dyDescent="0.25">
      <c r="A18" s="18" t="s">
        <v>46</v>
      </c>
      <c r="B18" s="74">
        <v>23</v>
      </c>
      <c r="C18" s="129">
        <f t="shared" si="13"/>
        <v>18.400000000000002</v>
      </c>
      <c r="D18" s="881">
        <v>16</v>
      </c>
      <c r="E18" s="75">
        <v>5</v>
      </c>
      <c r="F18" s="57"/>
      <c r="H18" s="59"/>
      <c r="I18" s="60"/>
      <c r="J18" s="33"/>
      <c r="K18" s="60"/>
      <c r="L18" s="60"/>
      <c r="M18" s="58"/>
    </row>
    <row r="19" spans="1:13" s="16" customFormat="1" ht="15.75" x14ac:dyDescent="0.2">
      <c r="A19" s="18" t="s">
        <v>47</v>
      </c>
      <c r="B19" s="74">
        <v>9</v>
      </c>
      <c r="C19" s="129">
        <f t="shared" si="13"/>
        <v>7.2</v>
      </c>
      <c r="D19" s="881">
        <v>7</v>
      </c>
      <c r="E19" s="75">
        <v>2</v>
      </c>
      <c r="F19" s="55"/>
      <c r="H19" s="77" t="s">
        <v>43</v>
      </c>
      <c r="I19" s="78">
        <f>SUM(I20:I25)</f>
        <v>26</v>
      </c>
      <c r="J19" s="119">
        <f t="shared" ref="J19" si="14">SUM(J20:J25)</f>
        <v>20.8</v>
      </c>
      <c r="K19" s="78">
        <f t="shared" ref="K19" si="15">SUM(K20:K25)</f>
        <v>21</v>
      </c>
      <c r="L19" s="78">
        <f t="shared" ref="L19" si="16">SUM(L20:L25)</f>
        <v>3</v>
      </c>
      <c r="M19" s="58"/>
    </row>
    <row r="20" spans="1:13" s="16" customFormat="1" ht="15" x14ac:dyDescent="0.2">
      <c r="A20" s="18" t="s">
        <v>48</v>
      </c>
      <c r="B20" s="74">
        <v>5</v>
      </c>
      <c r="C20" s="129">
        <f t="shared" si="13"/>
        <v>4</v>
      </c>
      <c r="D20" s="881">
        <v>4</v>
      </c>
      <c r="E20" s="75">
        <v>1</v>
      </c>
      <c r="F20" s="57"/>
      <c r="H20" s="79" t="s">
        <v>35</v>
      </c>
      <c r="I20" s="72">
        <v>1</v>
      </c>
      <c r="J20" s="128">
        <f t="shared" ref="J20:J25" si="17">I20*0.8</f>
        <v>0.8</v>
      </c>
      <c r="K20" s="882">
        <v>1</v>
      </c>
      <c r="L20" s="73">
        <v>1</v>
      </c>
      <c r="M20" s="80"/>
    </row>
    <row r="21" spans="1:13" s="11" customFormat="1" x14ac:dyDescent="0.2">
      <c r="A21" s="18" t="s">
        <v>49</v>
      </c>
      <c r="B21" s="74">
        <v>5</v>
      </c>
      <c r="C21" s="129">
        <f t="shared" si="13"/>
        <v>4</v>
      </c>
      <c r="D21" s="881">
        <v>4</v>
      </c>
      <c r="E21" s="75">
        <v>2</v>
      </c>
      <c r="F21" s="55"/>
      <c r="H21" s="81" t="s">
        <v>45</v>
      </c>
      <c r="I21" s="74">
        <v>3</v>
      </c>
      <c r="J21" s="129">
        <f t="shared" si="17"/>
        <v>2.4000000000000004</v>
      </c>
      <c r="K21" s="881">
        <v>3</v>
      </c>
      <c r="L21" s="75">
        <v>1</v>
      </c>
      <c r="M21" s="50"/>
    </row>
    <row r="22" spans="1:13" s="16" customFormat="1" ht="15" x14ac:dyDescent="0.2">
      <c r="A22" s="18" t="s">
        <v>50</v>
      </c>
      <c r="B22" s="74">
        <v>3</v>
      </c>
      <c r="C22" s="129">
        <f t="shared" si="13"/>
        <v>2.4000000000000004</v>
      </c>
      <c r="D22" s="881">
        <v>2</v>
      </c>
      <c r="E22" s="75">
        <v>1</v>
      </c>
      <c r="F22" s="57"/>
      <c r="H22" s="81" t="s">
        <v>83</v>
      </c>
      <c r="I22" s="74">
        <v>3</v>
      </c>
      <c r="J22" s="129">
        <f t="shared" si="17"/>
        <v>2.4000000000000004</v>
      </c>
      <c r="K22" s="881">
        <v>2</v>
      </c>
      <c r="L22" s="75">
        <v>0</v>
      </c>
      <c r="M22" s="58"/>
    </row>
    <row r="23" spans="1:13" s="16" customFormat="1" ht="15.75" thickBot="1" x14ac:dyDescent="0.25">
      <c r="A23" s="13"/>
      <c r="B23" s="60"/>
      <c r="C23" s="33"/>
      <c r="D23" s="60"/>
      <c r="E23" s="60"/>
      <c r="F23" s="69"/>
      <c r="H23" s="81" t="s">
        <v>46</v>
      </c>
      <c r="I23" s="74">
        <v>12</v>
      </c>
      <c r="J23" s="129">
        <f t="shared" si="17"/>
        <v>9.6000000000000014</v>
      </c>
      <c r="K23" s="881">
        <v>10</v>
      </c>
      <c r="L23" s="75">
        <v>1</v>
      </c>
      <c r="M23" s="58"/>
    </row>
    <row r="24" spans="1:13" s="16" customFormat="1" ht="15.75" x14ac:dyDescent="0.2">
      <c r="A24" s="19" t="s">
        <v>51</v>
      </c>
      <c r="B24" s="83">
        <f>SUM(B25:B32)</f>
        <v>44</v>
      </c>
      <c r="C24" s="124">
        <f>SUM(C25:C32)</f>
        <v>35.200000000000003</v>
      </c>
      <c r="D24" s="83">
        <f>SUM(D25:D32)</f>
        <v>31</v>
      </c>
      <c r="E24" s="84">
        <f>SUM(E25:E32)</f>
        <v>16</v>
      </c>
      <c r="F24" s="57"/>
      <c r="H24" s="81" t="s">
        <v>84</v>
      </c>
      <c r="I24" s="74">
        <v>3</v>
      </c>
      <c r="J24" s="129">
        <f t="shared" si="17"/>
        <v>2.4000000000000004</v>
      </c>
      <c r="K24" s="881">
        <v>2</v>
      </c>
      <c r="L24" s="75">
        <v>0</v>
      </c>
      <c r="M24" s="82"/>
    </row>
    <row r="25" spans="1:13" s="16" customFormat="1" ht="15" x14ac:dyDescent="0.2">
      <c r="A25" s="20" t="s">
        <v>35</v>
      </c>
      <c r="B25" s="85">
        <v>1</v>
      </c>
      <c r="C25" s="130">
        <f t="shared" ref="C25:C32" si="18">B25*0.8</f>
        <v>0.8</v>
      </c>
      <c r="D25" s="827">
        <v>1</v>
      </c>
      <c r="E25" s="86">
        <v>1</v>
      </c>
      <c r="F25" s="57"/>
      <c r="H25" s="81" t="s">
        <v>85</v>
      </c>
      <c r="I25" s="74">
        <v>4</v>
      </c>
      <c r="J25" s="129">
        <f t="shared" si="17"/>
        <v>3.2</v>
      </c>
      <c r="K25" s="881">
        <v>3</v>
      </c>
      <c r="L25" s="75">
        <v>0</v>
      </c>
      <c r="M25" s="82"/>
    </row>
    <row r="26" spans="1:13" s="11" customFormat="1" ht="15.75" thickBot="1" x14ac:dyDescent="0.25">
      <c r="A26" s="21" t="s">
        <v>44</v>
      </c>
      <c r="B26" s="87">
        <v>4</v>
      </c>
      <c r="C26" s="131">
        <f t="shared" si="18"/>
        <v>3.2</v>
      </c>
      <c r="D26" s="828">
        <v>4</v>
      </c>
      <c r="E26" s="88">
        <v>4</v>
      </c>
      <c r="F26" s="57"/>
      <c r="H26" s="59"/>
      <c r="I26" s="60"/>
      <c r="J26" s="33"/>
      <c r="K26" s="60"/>
      <c r="L26" s="60"/>
      <c r="M26" s="82"/>
    </row>
    <row r="27" spans="1:13" s="16" customFormat="1" ht="15.75" x14ac:dyDescent="0.2">
      <c r="A27" s="21" t="s">
        <v>52</v>
      </c>
      <c r="B27" s="87">
        <v>1</v>
      </c>
      <c r="C27" s="131">
        <f t="shared" si="18"/>
        <v>0.8</v>
      </c>
      <c r="D27" s="828">
        <v>0</v>
      </c>
      <c r="E27" s="88">
        <v>0</v>
      </c>
      <c r="F27" s="55"/>
      <c r="H27" s="89" t="s">
        <v>51</v>
      </c>
      <c r="I27" s="90">
        <f>SUM(I28:I34)</f>
        <v>24</v>
      </c>
      <c r="J27" s="120">
        <f t="shared" ref="J27" si="19">SUM(J28:J34)</f>
        <v>19.200000000000003</v>
      </c>
      <c r="K27" s="926">
        <f t="shared" ref="K27" si="20">SUM(K28:K34)</f>
        <v>20</v>
      </c>
      <c r="L27" s="90">
        <f t="shared" ref="L27" si="21">SUM(L28:L34)</f>
        <v>8</v>
      </c>
      <c r="M27" s="82"/>
    </row>
    <row r="28" spans="1:13" s="16" customFormat="1" ht="15" x14ac:dyDescent="0.2">
      <c r="A28" s="21" t="s">
        <v>53</v>
      </c>
      <c r="B28" s="87">
        <v>12</v>
      </c>
      <c r="C28" s="131">
        <f t="shared" si="18"/>
        <v>9.6000000000000014</v>
      </c>
      <c r="D28" s="828">
        <v>9</v>
      </c>
      <c r="E28" s="88">
        <v>4</v>
      </c>
      <c r="F28" s="55"/>
      <c r="H28" s="91" t="s">
        <v>35</v>
      </c>
      <c r="I28" s="85">
        <v>1</v>
      </c>
      <c r="J28" s="130">
        <f t="shared" ref="J28:J34" si="22">I28*0.8</f>
        <v>0.8</v>
      </c>
      <c r="K28" s="827">
        <v>1</v>
      </c>
      <c r="L28" s="86">
        <v>1</v>
      </c>
      <c r="M28" s="50"/>
    </row>
    <row r="29" spans="1:13" s="16" customFormat="1" ht="15" x14ac:dyDescent="0.2">
      <c r="A29" s="21" t="s">
        <v>54</v>
      </c>
      <c r="B29" s="87">
        <v>10</v>
      </c>
      <c r="C29" s="131">
        <f t="shared" si="18"/>
        <v>8</v>
      </c>
      <c r="D29" s="828">
        <v>8</v>
      </c>
      <c r="E29" s="88">
        <v>4</v>
      </c>
      <c r="F29" s="55"/>
      <c r="H29" s="92" t="s">
        <v>44</v>
      </c>
      <c r="I29" s="87">
        <v>1</v>
      </c>
      <c r="J29" s="131">
        <f t="shared" si="22"/>
        <v>0.8</v>
      </c>
      <c r="K29" s="828">
        <v>1</v>
      </c>
      <c r="L29" s="88">
        <v>1</v>
      </c>
      <c r="M29" s="82"/>
    </row>
    <row r="30" spans="1:13" s="16" customFormat="1" ht="15" x14ac:dyDescent="0.2">
      <c r="A30" s="21" t="s">
        <v>55</v>
      </c>
      <c r="B30" s="87">
        <v>10</v>
      </c>
      <c r="C30" s="131">
        <f t="shared" si="18"/>
        <v>8</v>
      </c>
      <c r="D30" s="828">
        <v>5</v>
      </c>
      <c r="E30" s="88">
        <v>1</v>
      </c>
      <c r="F30" s="57"/>
      <c r="H30" s="92" t="s">
        <v>53</v>
      </c>
      <c r="I30" s="817"/>
      <c r="J30" s="818"/>
      <c r="K30" s="828"/>
      <c r="L30" s="819"/>
      <c r="M30" s="82"/>
    </row>
    <row r="31" spans="1:13" s="11" customFormat="1" ht="15" x14ac:dyDescent="0.2">
      <c r="A31" s="21" t="s">
        <v>56</v>
      </c>
      <c r="B31" s="87">
        <v>1</v>
      </c>
      <c r="C31" s="131">
        <f t="shared" si="18"/>
        <v>0.8</v>
      </c>
      <c r="D31" s="828">
        <v>0</v>
      </c>
      <c r="E31" s="88">
        <v>1</v>
      </c>
      <c r="F31" s="57"/>
      <c r="H31" s="92" t="s">
        <v>54</v>
      </c>
      <c r="I31" s="87"/>
      <c r="J31" s="131"/>
      <c r="K31" s="828"/>
      <c r="L31" s="88"/>
      <c r="M31" s="82"/>
    </row>
    <row r="32" spans="1:13" s="16" customFormat="1" ht="15" x14ac:dyDescent="0.2">
      <c r="A32" s="21" t="s">
        <v>57</v>
      </c>
      <c r="B32" s="87">
        <v>5</v>
      </c>
      <c r="C32" s="131">
        <f t="shared" si="18"/>
        <v>4</v>
      </c>
      <c r="D32" s="828">
        <v>4</v>
      </c>
      <c r="E32" s="88">
        <v>1</v>
      </c>
      <c r="F32" s="57"/>
      <c r="H32" s="92" t="s">
        <v>86</v>
      </c>
      <c r="I32" s="87">
        <v>7</v>
      </c>
      <c r="J32" s="131">
        <f t="shared" si="22"/>
        <v>5.6000000000000005</v>
      </c>
      <c r="K32" s="828">
        <v>6</v>
      </c>
      <c r="L32" s="88">
        <v>1</v>
      </c>
      <c r="M32" s="82"/>
    </row>
    <row r="33" spans="1:13" s="16" customFormat="1" ht="15.75" thickBot="1" x14ac:dyDescent="0.25">
      <c r="A33" s="13"/>
      <c r="B33" s="60"/>
      <c r="C33" s="33"/>
      <c r="D33" s="60"/>
      <c r="E33" s="60"/>
      <c r="F33" s="69"/>
      <c r="H33" s="92" t="s">
        <v>87</v>
      </c>
      <c r="I33" s="87">
        <v>9</v>
      </c>
      <c r="J33" s="131">
        <f t="shared" si="22"/>
        <v>7.2</v>
      </c>
      <c r="K33" s="828">
        <v>7</v>
      </c>
      <c r="L33" s="88">
        <v>4</v>
      </c>
      <c r="M33" s="82"/>
    </row>
    <row r="34" spans="1:13" s="16" customFormat="1" ht="15.75" x14ac:dyDescent="0.2">
      <c r="A34" s="22" t="s">
        <v>58</v>
      </c>
      <c r="B34" s="93">
        <f>SUM(B35:B41)</f>
        <v>28</v>
      </c>
      <c r="C34" s="125">
        <f>SUM(C35:C41)</f>
        <v>22.400000000000002</v>
      </c>
      <c r="D34" s="93">
        <f>SUM(D35:D41)</f>
        <v>24</v>
      </c>
      <c r="E34" s="94">
        <f>SUM(E35:E41)</f>
        <v>19</v>
      </c>
      <c r="F34" s="57"/>
      <c r="H34" s="92" t="s">
        <v>57</v>
      </c>
      <c r="I34" s="87">
        <v>6</v>
      </c>
      <c r="J34" s="131">
        <f t="shared" si="22"/>
        <v>4.8000000000000007</v>
      </c>
      <c r="K34" s="828">
        <v>5</v>
      </c>
      <c r="L34" s="88">
        <v>1</v>
      </c>
      <c r="M34" s="82"/>
    </row>
    <row r="35" spans="1:13" s="16" customFormat="1" ht="15.75" thickBot="1" x14ac:dyDescent="0.25">
      <c r="A35" s="23" t="s">
        <v>35</v>
      </c>
      <c r="B35" s="95">
        <v>1</v>
      </c>
      <c r="C35" s="132">
        <f t="shared" ref="C35:C41" si="23">B35*0.8</f>
        <v>0.8</v>
      </c>
      <c r="D35" s="889">
        <v>1</v>
      </c>
      <c r="E35" s="96">
        <v>1</v>
      </c>
      <c r="F35" s="57"/>
      <c r="H35" s="59"/>
      <c r="I35" s="60"/>
      <c r="J35" s="33"/>
      <c r="K35" s="60"/>
      <c r="L35" s="60"/>
      <c r="M35" s="82"/>
    </row>
    <row r="36" spans="1:13" s="11" customFormat="1" ht="15.75" x14ac:dyDescent="0.2">
      <c r="A36" s="24" t="s">
        <v>59</v>
      </c>
      <c r="B36" s="97">
        <v>8</v>
      </c>
      <c r="C36" s="133">
        <f t="shared" si="23"/>
        <v>6.4</v>
      </c>
      <c r="D36" s="890">
        <v>4</v>
      </c>
      <c r="E36" s="98">
        <v>4</v>
      </c>
      <c r="F36" s="57"/>
      <c r="H36" s="99" t="s">
        <v>88</v>
      </c>
      <c r="I36" s="100">
        <f>SUM(I37:I41)</f>
        <v>92</v>
      </c>
      <c r="J36" s="121">
        <f t="shared" ref="J36" si="24">SUM(J37:J41)</f>
        <v>74.399999999999991</v>
      </c>
      <c r="K36" s="925">
        <f t="shared" ref="K36" si="25">SUM(K37:K41)</f>
        <v>63</v>
      </c>
      <c r="L36" s="100">
        <f t="shared" ref="L36" si="26">SUM(L37:L41)</f>
        <v>16</v>
      </c>
      <c r="M36" s="82"/>
    </row>
    <row r="37" spans="1:13" s="16" customFormat="1" ht="15" x14ac:dyDescent="0.2">
      <c r="A37" s="24" t="s">
        <v>60</v>
      </c>
      <c r="B37" s="97">
        <v>2</v>
      </c>
      <c r="C37" s="133">
        <f t="shared" si="23"/>
        <v>1.6</v>
      </c>
      <c r="D37" s="890">
        <v>4</v>
      </c>
      <c r="E37" s="98">
        <v>4</v>
      </c>
      <c r="F37" s="55"/>
      <c r="H37" s="101" t="s">
        <v>35</v>
      </c>
      <c r="I37" s="95">
        <v>4</v>
      </c>
      <c r="J37" s="132">
        <v>4</v>
      </c>
      <c r="K37" s="889">
        <v>4</v>
      </c>
      <c r="L37" s="96">
        <v>4</v>
      </c>
      <c r="M37" s="102"/>
    </row>
    <row r="38" spans="1:13" s="16" customFormat="1" ht="15" x14ac:dyDescent="0.2">
      <c r="A38" s="24" t="s">
        <v>61</v>
      </c>
      <c r="B38" s="97">
        <v>5</v>
      </c>
      <c r="C38" s="133">
        <f t="shared" si="23"/>
        <v>4</v>
      </c>
      <c r="D38" s="890">
        <v>5</v>
      </c>
      <c r="E38" s="98">
        <v>5</v>
      </c>
      <c r="F38" s="822"/>
      <c r="H38" s="103" t="s">
        <v>89</v>
      </c>
      <c r="I38" s="97">
        <v>55</v>
      </c>
      <c r="J38" s="133">
        <f t="shared" ref="J38:J41" si="27">I38*0.8</f>
        <v>44</v>
      </c>
      <c r="K38" s="890">
        <v>32</v>
      </c>
      <c r="L38" s="98">
        <v>6</v>
      </c>
      <c r="M38" s="82"/>
    </row>
    <row r="39" spans="1:13" s="16" customFormat="1" ht="15" x14ac:dyDescent="0.2">
      <c r="A39" s="24" t="s">
        <v>62</v>
      </c>
      <c r="B39" s="97">
        <v>3</v>
      </c>
      <c r="C39" s="133">
        <f t="shared" si="23"/>
        <v>2.4000000000000004</v>
      </c>
      <c r="D39" s="890">
        <v>3</v>
      </c>
      <c r="E39" s="98">
        <v>3</v>
      </c>
      <c r="F39" s="822"/>
      <c r="H39" s="103" t="s">
        <v>90</v>
      </c>
      <c r="I39" s="97">
        <v>22</v>
      </c>
      <c r="J39" s="133">
        <f t="shared" si="27"/>
        <v>17.600000000000001</v>
      </c>
      <c r="K39" s="890">
        <v>18</v>
      </c>
      <c r="L39" s="98">
        <v>4</v>
      </c>
      <c r="M39" s="82"/>
    </row>
    <row r="40" spans="1:13" s="16" customFormat="1" ht="15" x14ac:dyDescent="0.2">
      <c r="A40" s="24" t="s">
        <v>63</v>
      </c>
      <c r="B40" s="97">
        <v>3</v>
      </c>
      <c r="C40" s="133">
        <f t="shared" si="23"/>
        <v>2.4000000000000004</v>
      </c>
      <c r="D40" s="890">
        <v>2</v>
      </c>
      <c r="E40" s="98">
        <v>1</v>
      </c>
      <c r="F40" s="57"/>
      <c r="H40" s="103" t="s">
        <v>91</v>
      </c>
      <c r="I40" s="97">
        <v>5</v>
      </c>
      <c r="J40" s="133">
        <f t="shared" si="27"/>
        <v>4</v>
      </c>
      <c r="K40" s="890">
        <v>4</v>
      </c>
      <c r="L40" s="98">
        <v>1</v>
      </c>
      <c r="M40" s="82"/>
    </row>
    <row r="41" spans="1:13" s="14" customFormat="1" ht="15" x14ac:dyDescent="0.2">
      <c r="A41" s="24" t="s">
        <v>64</v>
      </c>
      <c r="B41" s="97">
        <v>6</v>
      </c>
      <c r="C41" s="133">
        <f t="shared" si="23"/>
        <v>4.8000000000000007</v>
      </c>
      <c r="D41" s="890">
        <v>5</v>
      </c>
      <c r="E41" s="98">
        <v>1</v>
      </c>
      <c r="F41" s="55"/>
      <c r="H41" s="103" t="s">
        <v>92</v>
      </c>
      <c r="I41" s="97">
        <v>6</v>
      </c>
      <c r="J41" s="133">
        <f t="shared" si="27"/>
        <v>4.8000000000000007</v>
      </c>
      <c r="K41" s="890">
        <v>5</v>
      </c>
      <c r="L41" s="98">
        <v>1</v>
      </c>
      <c r="M41" s="82"/>
    </row>
    <row r="42" spans="1:13" s="16" customFormat="1" ht="15.75" thickBot="1" x14ac:dyDescent="0.25">
      <c r="A42" s="13"/>
      <c r="B42" s="60"/>
      <c r="C42" s="33"/>
      <c r="D42" s="60"/>
      <c r="E42" s="60"/>
      <c r="F42" s="69"/>
      <c r="H42" s="1"/>
      <c r="I42" s="1"/>
      <c r="J42" s="31"/>
      <c r="K42" s="1"/>
      <c r="L42" s="1"/>
      <c r="M42" s="1"/>
    </row>
    <row r="43" spans="1:13" s="16" customFormat="1" ht="15.75" x14ac:dyDescent="0.2">
      <c r="A43" s="25" t="s">
        <v>65</v>
      </c>
      <c r="B43" s="104">
        <f>SUM(B44:B51)</f>
        <v>51</v>
      </c>
      <c r="C43" s="126">
        <f>SUM(C44:C51)</f>
        <v>40.800000000000004</v>
      </c>
      <c r="D43" s="104">
        <f>SUM(D44:D51)</f>
        <v>38</v>
      </c>
      <c r="E43" s="105">
        <f>SUM(E44:E51)</f>
        <v>12</v>
      </c>
      <c r="F43" s="57"/>
      <c r="H43" s="1"/>
      <c r="I43" s="1"/>
      <c r="J43" s="31"/>
      <c r="K43" s="1"/>
      <c r="L43" s="1"/>
      <c r="M43" s="1"/>
    </row>
    <row r="44" spans="1:13" s="16" customFormat="1" ht="15" x14ac:dyDescent="0.2">
      <c r="A44" s="26" t="s">
        <v>35</v>
      </c>
      <c r="B44" s="106">
        <v>1</v>
      </c>
      <c r="C44" s="134">
        <f t="shared" ref="C44:C51" si="28">B44*0.8</f>
        <v>0.8</v>
      </c>
      <c r="D44" s="904">
        <v>1</v>
      </c>
      <c r="E44" s="823">
        <v>1</v>
      </c>
      <c r="F44" s="57"/>
      <c r="H44" s="1"/>
      <c r="I44" s="1"/>
      <c r="J44" s="31"/>
      <c r="K44" s="1"/>
      <c r="L44" s="1"/>
      <c r="M44" s="1"/>
    </row>
    <row r="45" spans="1:13" s="16" customFormat="1" ht="15" x14ac:dyDescent="0.2">
      <c r="A45" s="27" t="s">
        <v>66</v>
      </c>
      <c r="B45" s="107">
        <v>4</v>
      </c>
      <c r="C45" s="135">
        <f t="shared" si="28"/>
        <v>3.2</v>
      </c>
      <c r="D45" s="905">
        <v>3</v>
      </c>
      <c r="E45" s="824">
        <v>2</v>
      </c>
      <c r="F45" s="55"/>
      <c r="H45" s="1"/>
      <c r="I45" s="1"/>
      <c r="J45" s="31"/>
      <c r="K45" s="1"/>
      <c r="L45" s="1"/>
      <c r="M45" s="1"/>
    </row>
    <row r="46" spans="1:13" s="16" customFormat="1" ht="15" x14ac:dyDescent="0.2">
      <c r="A46" s="27" t="s">
        <v>67</v>
      </c>
      <c r="B46" s="107">
        <v>2</v>
      </c>
      <c r="C46" s="135">
        <f t="shared" si="28"/>
        <v>1.6</v>
      </c>
      <c r="D46" s="906">
        <v>2</v>
      </c>
      <c r="E46" s="825">
        <v>2</v>
      </c>
      <c r="F46" s="55"/>
      <c r="H46" s="1"/>
      <c r="I46" s="1"/>
      <c r="J46" s="31"/>
      <c r="K46" s="1"/>
      <c r="L46" s="1"/>
      <c r="M46" s="1"/>
    </row>
    <row r="47" spans="1:13" s="16" customFormat="1" ht="15" x14ac:dyDescent="0.2">
      <c r="A47" s="27" t="s">
        <v>68</v>
      </c>
      <c r="B47" s="107">
        <v>3</v>
      </c>
      <c r="C47" s="135">
        <f t="shared" si="28"/>
        <v>2.4000000000000004</v>
      </c>
      <c r="D47" s="905">
        <v>3</v>
      </c>
      <c r="E47" s="825">
        <v>1</v>
      </c>
      <c r="F47" s="55"/>
      <c r="H47" s="1"/>
      <c r="I47" s="1"/>
      <c r="J47" s="31"/>
      <c r="K47" s="1"/>
      <c r="L47" s="1"/>
      <c r="M47" s="1"/>
    </row>
    <row r="48" spans="1:13" s="16" customFormat="1" ht="15" x14ac:dyDescent="0.2">
      <c r="A48" s="27" t="s">
        <v>69</v>
      </c>
      <c r="B48" s="107">
        <v>10</v>
      </c>
      <c r="C48" s="135">
        <f t="shared" si="28"/>
        <v>8</v>
      </c>
      <c r="D48" s="906">
        <v>7</v>
      </c>
      <c r="E48" s="824">
        <v>2</v>
      </c>
      <c r="F48" s="57"/>
      <c r="H48" s="1"/>
      <c r="I48" s="1"/>
      <c r="J48" s="31"/>
      <c r="K48" s="1"/>
      <c r="L48" s="1"/>
      <c r="M48" s="1"/>
    </row>
    <row r="49" spans="1:13" s="16" customFormat="1" ht="18" customHeight="1" x14ac:dyDescent="0.2">
      <c r="A49" s="27" t="s">
        <v>70</v>
      </c>
      <c r="B49" s="107">
        <v>18</v>
      </c>
      <c r="C49" s="135">
        <f t="shared" si="28"/>
        <v>14.4</v>
      </c>
      <c r="D49" s="906">
        <v>13</v>
      </c>
      <c r="E49" s="824">
        <v>2</v>
      </c>
      <c r="F49" s="55"/>
      <c r="H49" s="1"/>
      <c r="I49" s="1"/>
      <c r="J49" s="31"/>
      <c r="K49" s="1"/>
      <c r="L49" s="1"/>
      <c r="M49" s="1"/>
    </row>
    <row r="50" spans="1:13" s="16" customFormat="1" ht="15" x14ac:dyDescent="0.2">
      <c r="A50" s="27" t="s">
        <v>71</v>
      </c>
      <c r="B50" s="107">
        <v>9</v>
      </c>
      <c r="C50" s="135">
        <f t="shared" si="28"/>
        <v>7.2</v>
      </c>
      <c r="D50" s="906">
        <v>7</v>
      </c>
      <c r="E50" s="824">
        <v>2</v>
      </c>
      <c r="F50" s="55"/>
      <c r="H50" s="1"/>
      <c r="I50" s="1"/>
      <c r="J50" s="31"/>
      <c r="K50" s="1"/>
      <c r="L50" s="1"/>
      <c r="M50" s="1"/>
    </row>
    <row r="51" spans="1:13" s="16" customFormat="1" ht="15" x14ac:dyDescent="0.2">
      <c r="A51" s="27" t="s">
        <v>72</v>
      </c>
      <c r="B51" s="107">
        <v>4</v>
      </c>
      <c r="C51" s="135">
        <f t="shared" si="28"/>
        <v>3.2</v>
      </c>
      <c r="D51" s="906">
        <v>2</v>
      </c>
      <c r="E51" s="824">
        <v>0</v>
      </c>
      <c r="F51" s="55"/>
      <c r="H51" s="1"/>
      <c r="I51" s="1"/>
      <c r="J51" s="31"/>
      <c r="K51" s="1"/>
      <c r="L51" s="1"/>
      <c r="M51" s="1"/>
    </row>
    <row r="52" spans="1:13" s="16" customFormat="1" ht="15.75" thickBot="1" x14ac:dyDescent="0.25">
      <c r="A52" s="13"/>
      <c r="B52" s="60"/>
      <c r="C52" s="33"/>
      <c r="D52" s="60"/>
      <c r="E52" s="60"/>
      <c r="F52" s="69"/>
      <c r="H52" s="1"/>
      <c r="I52" s="1"/>
      <c r="J52" s="31"/>
      <c r="K52" s="1"/>
      <c r="L52" s="1"/>
      <c r="M52" s="1"/>
    </row>
    <row r="53" spans="1:13" s="16" customFormat="1" ht="15.75" x14ac:dyDescent="0.2">
      <c r="A53" s="28" t="s">
        <v>73</v>
      </c>
      <c r="B53" s="108">
        <f>SUM(B54:B55)</f>
        <v>18</v>
      </c>
      <c r="C53" s="127">
        <f>SUM(C54:C55)</f>
        <v>14.400000000000002</v>
      </c>
      <c r="D53" s="108">
        <f>SUM(D54:D55)</f>
        <v>15</v>
      </c>
      <c r="E53" s="109">
        <f>SUM(E54:E55)</f>
        <v>7</v>
      </c>
      <c r="F53" s="821" t="s">
        <v>389</v>
      </c>
      <c r="H53" s="1"/>
      <c r="I53" s="1"/>
      <c r="J53" s="31"/>
      <c r="K53" s="1"/>
      <c r="L53" s="1"/>
      <c r="M53" s="1"/>
    </row>
    <row r="54" spans="1:13" s="16" customFormat="1" ht="15" x14ac:dyDescent="0.2">
      <c r="A54" s="29" t="s">
        <v>35</v>
      </c>
      <c r="B54" s="110">
        <v>1</v>
      </c>
      <c r="C54" s="136">
        <f t="shared" ref="C54:C55" si="29">B54*0.8</f>
        <v>0.8</v>
      </c>
      <c r="D54" s="876">
        <v>1</v>
      </c>
      <c r="E54" s="111">
        <v>1</v>
      </c>
      <c r="F54" s="821" t="s">
        <v>390</v>
      </c>
      <c r="H54" s="1"/>
      <c r="I54" s="1"/>
      <c r="J54" s="31"/>
      <c r="K54" s="1"/>
      <c r="L54" s="1"/>
      <c r="M54" s="1"/>
    </row>
    <row r="55" spans="1:13" s="16" customFormat="1" ht="15" x14ac:dyDescent="0.2">
      <c r="A55" s="30" t="s">
        <v>74</v>
      </c>
      <c r="B55" s="112">
        <v>17</v>
      </c>
      <c r="C55" s="137">
        <f t="shared" si="29"/>
        <v>13.600000000000001</v>
      </c>
      <c r="D55" s="877">
        <v>14</v>
      </c>
      <c r="E55" s="113">
        <v>6</v>
      </c>
      <c r="F55" s="821" t="s">
        <v>391</v>
      </c>
      <c r="H55" s="1"/>
      <c r="I55" s="1"/>
      <c r="J55" s="31"/>
      <c r="K55" s="1"/>
      <c r="L55" s="1"/>
      <c r="M55" s="1"/>
    </row>
    <row r="56" spans="1:13" s="16" customFormat="1" ht="15" x14ac:dyDescent="0.2">
      <c r="A56" s="1"/>
      <c r="B56" s="1"/>
      <c r="C56" s="31"/>
      <c r="D56" s="1"/>
      <c r="E56" s="1"/>
      <c r="F56" s="821" t="s">
        <v>392</v>
      </c>
      <c r="H56" s="1"/>
      <c r="I56" s="1"/>
      <c r="J56" s="31"/>
      <c r="K56" s="1"/>
      <c r="L56" s="1"/>
      <c r="M56" s="1"/>
    </row>
    <row r="57" spans="1:13" s="16" customFormat="1" ht="15" x14ac:dyDescent="0.2">
      <c r="A57" s="1"/>
      <c r="B57" s="1"/>
      <c r="C57" s="31"/>
      <c r="D57" s="1"/>
      <c r="E57" s="1"/>
      <c r="F57" s="821" t="s">
        <v>393</v>
      </c>
      <c r="H57" s="1"/>
      <c r="I57" s="1"/>
      <c r="J57" s="31"/>
      <c r="K57" s="1"/>
      <c r="L57" s="1"/>
      <c r="M57" s="1"/>
    </row>
    <row r="58" spans="1:13" s="16" customFormat="1" ht="15" x14ac:dyDescent="0.2">
      <c r="A58" s="1"/>
      <c r="B58" s="1"/>
      <c r="C58" s="31"/>
      <c r="D58" s="1"/>
      <c r="E58" s="1"/>
      <c r="F58" s="3"/>
      <c r="H58" s="1"/>
      <c r="I58" s="1"/>
      <c r="J58" s="31"/>
      <c r="K58" s="1"/>
      <c r="L58" s="1"/>
      <c r="M58" s="1"/>
    </row>
    <row r="59" spans="1:13" s="16" customFormat="1" ht="15" x14ac:dyDescent="0.2">
      <c r="A59" s="1"/>
      <c r="B59" s="1"/>
      <c r="C59" s="31"/>
      <c r="D59" s="1"/>
      <c r="E59" s="1"/>
      <c r="F59" s="3"/>
      <c r="H59" s="1"/>
      <c r="I59" s="1"/>
      <c r="J59" s="31"/>
      <c r="K59" s="1"/>
      <c r="L59" s="1"/>
      <c r="M59" s="1"/>
    </row>
    <row r="60" spans="1:13" s="16" customFormat="1" ht="15" x14ac:dyDescent="0.2">
      <c r="A60" s="1"/>
      <c r="B60" s="1"/>
      <c r="C60" s="31"/>
      <c r="D60" s="1"/>
      <c r="E60" s="1"/>
      <c r="F60" s="3"/>
      <c r="H60" s="1"/>
      <c r="I60" s="1"/>
      <c r="J60" s="31"/>
      <c r="K60" s="1"/>
      <c r="L60" s="1"/>
      <c r="M60" s="1"/>
    </row>
    <row r="61" spans="1:13" s="16" customFormat="1" ht="15" x14ac:dyDescent="0.2">
      <c r="A61" s="1"/>
      <c r="B61" s="1"/>
      <c r="C61" s="31"/>
      <c r="D61" s="1"/>
      <c r="E61" s="1"/>
      <c r="F61" s="3"/>
      <c r="H61" s="1"/>
      <c r="I61" s="1"/>
      <c r="J61" s="31"/>
      <c r="K61" s="1"/>
      <c r="L61" s="1"/>
      <c r="M61" s="1"/>
    </row>
    <row r="62" spans="1:13" s="16" customFormat="1" ht="15" x14ac:dyDescent="0.2">
      <c r="A62" s="1"/>
      <c r="B62" s="1"/>
      <c r="C62" s="31"/>
      <c r="D62" s="1"/>
      <c r="E62" s="1"/>
      <c r="F62" s="3"/>
      <c r="H62" s="1"/>
      <c r="I62" s="1"/>
      <c r="J62" s="31"/>
      <c r="K62" s="1"/>
      <c r="L62" s="1"/>
      <c r="M62" s="1"/>
    </row>
    <row r="63" spans="1:13" s="16" customFormat="1" ht="15" x14ac:dyDescent="0.2">
      <c r="A63" s="1"/>
      <c r="B63" s="1"/>
      <c r="C63" s="31"/>
      <c r="D63" s="1"/>
      <c r="E63" s="1"/>
      <c r="F63" s="3"/>
      <c r="H63" s="1"/>
      <c r="I63" s="1"/>
      <c r="J63" s="31"/>
      <c r="K63" s="1"/>
      <c r="L63" s="1"/>
      <c r="M63" s="1"/>
    </row>
    <row r="64" spans="1:13" s="16" customFormat="1" ht="15" x14ac:dyDescent="0.2">
      <c r="A64" s="1"/>
      <c r="B64" s="1"/>
      <c r="C64" s="31"/>
      <c r="D64" s="1"/>
      <c r="E64" s="1"/>
      <c r="F64" s="3"/>
      <c r="H64" s="1"/>
      <c r="I64" s="1"/>
      <c r="J64" s="31"/>
      <c r="K64" s="1"/>
      <c r="L64" s="1"/>
      <c r="M64" s="1"/>
    </row>
    <row r="65" spans="1:13" s="16" customFormat="1" ht="15" x14ac:dyDescent="0.2">
      <c r="A65" s="1"/>
      <c r="B65" s="1"/>
      <c r="C65" s="31"/>
      <c r="D65" s="1"/>
      <c r="E65" s="1"/>
      <c r="F65" s="3"/>
      <c r="H65" s="1"/>
      <c r="I65" s="1"/>
      <c r="J65" s="31"/>
      <c r="K65" s="1"/>
      <c r="L65" s="1"/>
      <c r="M65" s="1"/>
    </row>
    <row r="66" spans="1:13" s="16" customFormat="1" ht="15" x14ac:dyDescent="0.2">
      <c r="A66" s="1"/>
      <c r="B66" s="1"/>
      <c r="C66" s="31"/>
      <c r="D66" s="1"/>
      <c r="E66" s="1"/>
      <c r="F66" s="3"/>
      <c r="H66" s="1"/>
      <c r="I66" s="1"/>
      <c r="J66" s="31"/>
      <c r="K66" s="1"/>
      <c r="L66" s="1"/>
      <c r="M66" s="1"/>
    </row>
    <row r="67" spans="1:13" s="16" customFormat="1" ht="15" x14ac:dyDescent="0.2">
      <c r="A67" s="1"/>
      <c r="B67" s="1"/>
      <c r="C67" s="31"/>
      <c r="D67" s="1"/>
      <c r="E67" s="1"/>
      <c r="F67" s="3"/>
      <c r="H67" s="1"/>
      <c r="I67" s="1"/>
      <c r="J67" s="31"/>
      <c r="K67" s="1"/>
      <c r="L67" s="1"/>
      <c r="M67" s="1"/>
    </row>
    <row r="68" spans="1:13" s="16" customFormat="1" ht="15" x14ac:dyDescent="0.2">
      <c r="A68" s="1"/>
      <c r="B68" s="1"/>
      <c r="C68" s="31"/>
      <c r="D68" s="1"/>
      <c r="E68" s="1"/>
      <c r="F68" s="3"/>
      <c r="H68" s="1"/>
      <c r="I68" s="1"/>
      <c r="J68" s="31"/>
      <c r="K68" s="1"/>
      <c r="L68" s="1"/>
      <c r="M68" s="1"/>
    </row>
    <row r="69" spans="1:13" s="16" customFormat="1" ht="15" x14ac:dyDescent="0.2">
      <c r="A69" s="1"/>
      <c r="B69" s="1"/>
      <c r="C69" s="31"/>
      <c r="D69" s="1"/>
      <c r="E69" s="1"/>
      <c r="F69" s="3"/>
      <c r="H69" s="1"/>
      <c r="I69" s="1"/>
      <c r="J69" s="31"/>
      <c r="K69" s="1"/>
      <c r="L69" s="1"/>
      <c r="M69" s="1"/>
    </row>
    <row r="70" spans="1:13" s="16" customFormat="1" ht="15" x14ac:dyDescent="0.2">
      <c r="A70" s="1"/>
      <c r="B70" s="1"/>
      <c r="C70" s="31"/>
      <c r="D70" s="1"/>
      <c r="E70" s="1"/>
      <c r="F70" s="3"/>
      <c r="H70" s="1"/>
      <c r="I70" s="1"/>
      <c r="J70" s="31"/>
      <c r="K70" s="1"/>
      <c r="L70" s="1"/>
      <c r="M70" s="1"/>
    </row>
    <row r="71" spans="1:13" s="16" customFormat="1" ht="15" x14ac:dyDescent="0.2">
      <c r="A71" s="1"/>
      <c r="B71" s="1"/>
      <c r="C71" s="31"/>
      <c r="D71" s="1"/>
      <c r="E71" s="1"/>
      <c r="F71" s="3"/>
      <c r="H71" s="1"/>
      <c r="I71" s="1"/>
      <c r="J71" s="31"/>
      <c r="K71" s="1"/>
      <c r="L71" s="1"/>
      <c r="M71" s="1"/>
    </row>
    <row r="72" spans="1:13" s="16" customFormat="1" ht="15" x14ac:dyDescent="0.2">
      <c r="A72" s="1"/>
      <c r="B72" s="1"/>
      <c r="C72" s="31"/>
      <c r="D72" s="1"/>
      <c r="E72" s="1"/>
      <c r="F72" s="3"/>
      <c r="H72" s="1"/>
      <c r="I72" s="1"/>
      <c r="J72" s="31"/>
      <c r="K72" s="1"/>
      <c r="L72" s="1"/>
      <c r="M72" s="1"/>
    </row>
    <row r="73" spans="1:13" s="16" customFormat="1" ht="15" x14ac:dyDescent="0.2">
      <c r="A73" s="1"/>
      <c r="B73" s="1"/>
      <c r="C73" s="31"/>
      <c r="D73" s="1"/>
      <c r="E73" s="1"/>
      <c r="F73" s="3"/>
      <c r="H73" s="1"/>
      <c r="I73" s="1"/>
      <c r="J73" s="31"/>
      <c r="K73" s="1"/>
      <c r="L73" s="1"/>
      <c r="M73" s="1"/>
    </row>
    <row r="74" spans="1:13" s="16" customFormat="1" ht="15" x14ac:dyDescent="0.2">
      <c r="A74" s="1"/>
      <c r="B74" s="1"/>
      <c r="C74" s="31"/>
      <c r="D74" s="1"/>
      <c r="E74" s="1"/>
      <c r="F74" s="3"/>
      <c r="H74" s="1"/>
      <c r="I74" s="1"/>
      <c r="J74" s="31"/>
      <c r="K74" s="1"/>
      <c r="L74" s="1"/>
      <c r="M74" s="1"/>
    </row>
    <row r="75" spans="1:13" s="14" customFormat="1" ht="15" x14ac:dyDescent="0.2">
      <c r="A75" s="1"/>
      <c r="B75" s="1"/>
      <c r="C75" s="31"/>
      <c r="D75" s="1"/>
      <c r="E75" s="1"/>
      <c r="F75" s="3"/>
      <c r="H75" s="1"/>
      <c r="I75" s="1"/>
      <c r="J75" s="31"/>
      <c r="K75" s="1"/>
      <c r="L75" s="1"/>
      <c r="M75" s="1"/>
    </row>
    <row r="76" spans="1:13" s="16" customFormat="1" ht="15" x14ac:dyDescent="0.2">
      <c r="A76" s="1"/>
      <c r="B76" s="1"/>
      <c r="C76" s="31"/>
      <c r="D76" s="1"/>
      <c r="E76" s="1"/>
      <c r="F76" s="3"/>
      <c r="H76" s="1"/>
      <c r="I76" s="1"/>
      <c r="J76" s="31"/>
      <c r="K76" s="1"/>
      <c r="L76" s="1"/>
      <c r="M76" s="1"/>
    </row>
    <row r="77" spans="1:13" s="16" customFormat="1" ht="15" x14ac:dyDescent="0.2">
      <c r="A77" s="1"/>
      <c r="B77" s="1"/>
      <c r="C77" s="31"/>
      <c r="D77" s="1"/>
      <c r="E77" s="1"/>
      <c r="F77" s="3"/>
      <c r="H77" s="1"/>
      <c r="I77" s="1"/>
      <c r="J77" s="31"/>
      <c r="K77" s="1"/>
      <c r="L77" s="1"/>
      <c r="M77" s="1"/>
    </row>
    <row r="78" spans="1:13" s="16" customFormat="1" ht="15" x14ac:dyDescent="0.2">
      <c r="A78" s="1"/>
      <c r="B78" s="1"/>
      <c r="C78" s="31"/>
      <c r="D78" s="1"/>
      <c r="E78" s="1"/>
      <c r="F78" s="3"/>
      <c r="H78" s="1"/>
      <c r="I78" s="1"/>
      <c r="J78" s="31"/>
      <c r="K78" s="1"/>
      <c r="L78" s="1"/>
      <c r="M78" s="1"/>
    </row>
    <row r="79" spans="1:13" s="16" customFormat="1" ht="15" x14ac:dyDescent="0.2">
      <c r="A79" s="1"/>
      <c r="B79" s="1"/>
      <c r="C79" s="31"/>
      <c r="D79" s="1"/>
      <c r="E79" s="1"/>
      <c r="F79" s="3"/>
      <c r="H79" s="1"/>
      <c r="I79" s="1"/>
      <c r="J79" s="31"/>
      <c r="K79" s="1"/>
      <c r="L79" s="1"/>
      <c r="M79" s="1"/>
    </row>
    <row r="80" spans="1:13" s="16" customFormat="1" ht="15" x14ac:dyDescent="0.2">
      <c r="A80" s="1"/>
      <c r="B80" s="1"/>
      <c r="C80" s="31"/>
      <c r="D80" s="1"/>
      <c r="E80" s="1"/>
      <c r="F80" s="3"/>
      <c r="H80" s="1"/>
      <c r="I80" s="1"/>
      <c r="J80" s="31"/>
      <c r="K80" s="1"/>
      <c r="L80" s="1"/>
      <c r="M80" s="1"/>
    </row>
    <row r="81" spans="1:13" s="16" customFormat="1" ht="15" x14ac:dyDescent="0.2">
      <c r="A81" s="1"/>
      <c r="B81" s="1"/>
      <c r="C81" s="31"/>
      <c r="D81" s="1"/>
      <c r="E81" s="1"/>
      <c r="F81" s="3"/>
      <c r="H81" s="1"/>
      <c r="I81" s="1"/>
      <c r="J81" s="31"/>
      <c r="K81" s="1"/>
      <c r="L81" s="1"/>
      <c r="M81" s="1"/>
    </row>
    <row r="82" spans="1:13" s="16" customFormat="1" ht="15" x14ac:dyDescent="0.2">
      <c r="A82" s="1"/>
      <c r="B82" s="1"/>
      <c r="C82" s="31"/>
      <c r="D82" s="1"/>
      <c r="E82" s="1"/>
      <c r="F82" s="3"/>
      <c r="H82" s="1"/>
      <c r="I82" s="1"/>
      <c r="J82" s="31"/>
      <c r="K82" s="1"/>
      <c r="L82" s="1"/>
      <c r="M82" s="1"/>
    </row>
    <row r="83" spans="1:13" s="16" customFormat="1" ht="15.75" customHeight="1" x14ac:dyDescent="0.2">
      <c r="A83" s="1"/>
      <c r="B83" s="1"/>
      <c r="C83" s="31"/>
      <c r="D83" s="1"/>
      <c r="E83" s="1"/>
      <c r="F83" s="3"/>
      <c r="H83" s="1"/>
      <c r="I83" s="1"/>
      <c r="J83" s="31"/>
      <c r="K83" s="1"/>
      <c r="L83" s="1"/>
      <c r="M83" s="1"/>
    </row>
    <row r="84" spans="1:13" s="16" customFormat="1" ht="15.75" customHeight="1" x14ac:dyDescent="0.2">
      <c r="A84" s="1"/>
      <c r="B84" s="1"/>
      <c r="C84" s="31"/>
      <c r="D84" s="1"/>
      <c r="E84" s="1"/>
      <c r="F84" s="3"/>
      <c r="H84" s="1"/>
      <c r="I84" s="1"/>
      <c r="J84" s="31"/>
      <c r="K84" s="1"/>
      <c r="L84" s="1"/>
      <c r="M84" s="1"/>
    </row>
    <row r="85" spans="1:13" s="16" customFormat="1" ht="15.75" customHeight="1" x14ac:dyDescent="0.2">
      <c r="A85" s="1"/>
      <c r="B85" s="1"/>
      <c r="C85" s="31"/>
      <c r="D85" s="1"/>
      <c r="E85" s="1"/>
      <c r="F85" s="3"/>
      <c r="H85" s="1"/>
      <c r="I85" s="1"/>
      <c r="J85" s="31"/>
      <c r="K85" s="1"/>
      <c r="L85" s="1"/>
      <c r="M85" s="1"/>
    </row>
    <row r="86" spans="1:13" s="16" customFormat="1" ht="15.75" customHeight="1" x14ac:dyDescent="0.2">
      <c r="A86" s="1"/>
      <c r="B86" s="1"/>
      <c r="C86" s="31"/>
      <c r="D86" s="1"/>
      <c r="E86" s="1"/>
      <c r="F86" s="3"/>
      <c r="H86" s="1"/>
      <c r="I86" s="1"/>
      <c r="J86" s="31"/>
      <c r="K86" s="1"/>
      <c r="L86" s="1"/>
      <c r="M86" s="1"/>
    </row>
    <row r="87" spans="1:13" s="16" customFormat="1" ht="15.75" customHeight="1" x14ac:dyDescent="0.2">
      <c r="A87" s="1"/>
      <c r="B87" s="1"/>
      <c r="C87" s="31"/>
      <c r="D87" s="1"/>
      <c r="E87" s="1"/>
      <c r="F87" s="3"/>
      <c r="H87" s="1"/>
      <c r="I87" s="1"/>
      <c r="J87" s="31"/>
      <c r="K87" s="1"/>
      <c r="L87" s="1"/>
      <c r="M87" s="1"/>
    </row>
    <row r="88" spans="1:13" s="16" customFormat="1" ht="15" x14ac:dyDescent="0.2">
      <c r="A88" s="1"/>
      <c r="B88" s="1"/>
      <c r="C88" s="31"/>
      <c r="D88" s="1"/>
      <c r="E88" s="1"/>
      <c r="F88" s="3"/>
      <c r="H88" s="1"/>
      <c r="I88" s="1"/>
      <c r="J88" s="31"/>
      <c r="K88" s="1"/>
      <c r="L88" s="1"/>
      <c r="M88" s="1"/>
    </row>
    <row r="89" spans="1:13" s="16" customFormat="1" ht="15" x14ac:dyDescent="0.2">
      <c r="A89" s="1"/>
      <c r="B89" s="1"/>
      <c r="C89" s="31"/>
      <c r="D89" s="1"/>
      <c r="E89" s="1"/>
      <c r="F89" s="3"/>
      <c r="H89" s="1"/>
      <c r="I89" s="1"/>
      <c r="J89" s="31"/>
      <c r="K89" s="1"/>
      <c r="L89" s="1"/>
      <c r="M89" s="1"/>
    </row>
    <row r="90" spans="1:13" s="16" customFormat="1" ht="15" x14ac:dyDescent="0.2">
      <c r="A90" s="1"/>
      <c r="B90" s="1"/>
      <c r="C90" s="31"/>
      <c r="D90" s="1"/>
      <c r="E90" s="1"/>
      <c r="F90" s="3"/>
      <c r="H90" s="1"/>
      <c r="I90" s="1"/>
      <c r="J90" s="31"/>
      <c r="K90" s="1"/>
      <c r="L90" s="1"/>
      <c r="M90" s="1"/>
    </row>
    <row r="91" spans="1:13" s="16" customFormat="1" ht="15" x14ac:dyDescent="0.2">
      <c r="A91" s="1"/>
      <c r="B91" s="1"/>
      <c r="C91" s="31"/>
      <c r="D91" s="1"/>
      <c r="E91" s="1"/>
      <c r="F91" s="3"/>
      <c r="H91" s="1"/>
      <c r="I91" s="1"/>
      <c r="J91" s="31"/>
      <c r="K91" s="1"/>
      <c r="L91" s="1"/>
      <c r="M91" s="1"/>
    </row>
    <row r="92" spans="1:13" s="16" customFormat="1" ht="15" x14ac:dyDescent="0.2">
      <c r="A92" s="1"/>
      <c r="B92" s="1"/>
      <c r="C92" s="31"/>
      <c r="D92" s="1"/>
      <c r="E92" s="1"/>
      <c r="F92" s="3"/>
      <c r="H92" s="1"/>
      <c r="I92" s="1"/>
      <c r="J92" s="31"/>
      <c r="K92" s="1"/>
      <c r="L92" s="1"/>
      <c r="M92" s="1"/>
    </row>
    <row r="93" spans="1:13" s="16" customFormat="1" ht="15" x14ac:dyDescent="0.2">
      <c r="A93" s="1"/>
      <c r="B93" s="1"/>
      <c r="C93" s="31"/>
      <c r="D93" s="1"/>
      <c r="E93" s="1"/>
      <c r="F93" s="3"/>
      <c r="H93" s="1"/>
      <c r="I93" s="1"/>
      <c r="J93" s="31"/>
      <c r="K93" s="1"/>
      <c r="L93" s="1"/>
      <c r="M93" s="1"/>
    </row>
    <row r="94" spans="1:13" s="16" customFormat="1" ht="15" x14ac:dyDescent="0.2">
      <c r="A94" s="1"/>
      <c r="B94" s="1"/>
      <c r="C94" s="31"/>
      <c r="D94" s="1"/>
      <c r="E94" s="1"/>
      <c r="F94" s="3"/>
      <c r="H94" s="1"/>
      <c r="I94" s="1"/>
      <c r="J94" s="31"/>
      <c r="K94" s="1"/>
      <c r="L94" s="1"/>
      <c r="M94" s="1"/>
    </row>
    <row r="95" spans="1:13" s="16" customFormat="1" ht="15" x14ac:dyDescent="0.2">
      <c r="A95" s="1"/>
      <c r="B95" s="1"/>
      <c r="C95" s="31"/>
      <c r="D95" s="1"/>
      <c r="E95" s="1"/>
      <c r="F95" s="3"/>
      <c r="H95" s="1"/>
      <c r="I95" s="1"/>
      <c r="J95" s="31"/>
      <c r="K95" s="1"/>
      <c r="L95" s="1"/>
      <c r="M95" s="1"/>
    </row>
    <row r="96" spans="1:13" s="16" customFormat="1" ht="15" x14ac:dyDescent="0.2">
      <c r="A96" s="1"/>
      <c r="B96" s="1"/>
      <c r="C96" s="31"/>
      <c r="D96" s="1"/>
      <c r="E96" s="1"/>
      <c r="F96" s="3"/>
      <c r="H96" s="1"/>
      <c r="I96" s="1"/>
      <c r="J96" s="31"/>
      <c r="K96" s="1"/>
      <c r="L96" s="1"/>
      <c r="M96" s="1"/>
    </row>
    <row r="97" spans="1:13" s="16" customFormat="1" ht="15" x14ac:dyDescent="0.2">
      <c r="A97" s="1"/>
      <c r="B97" s="1"/>
      <c r="C97" s="31"/>
      <c r="D97" s="1"/>
      <c r="E97" s="1"/>
      <c r="F97" s="3"/>
      <c r="H97" s="1"/>
      <c r="I97" s="1"/>
      <c r="J97" s="31"/>
      <c r="K97" s="1"/>
      <c r="L97" s="1"/>
      <c r="M97" s="1"/>
    </row>
    <row r="98" spans="1:13" s="16" customFormat="1" ht="15" x14ac:dyDescent="0.2">
      <c r="A98" s="1"/>
      <c r="B98" s="1"/>
      <c r="C98" s="31"/>
      <c r="D98" s="1"/>
      <c r="E98" s="1"/>
      <c r="F98" s="3"/>
      <c r="H98" s="1"/>
      <c r="I98" s="1"/>
      <c r="J98" s="31"/>
      <c r="K98" s="1"/>
      <c r="L98" s="1"/>
      <c r="M98" s="1"/>
    </row>
    <row r="99" spans="1:13" s="16" customFormat="1" ht="15" x14ac:dyDescent="0.2">
      <c r="A99" s="1"/>
      <c r="B99" s="1"/>
      <c r="C99" s="31"/>
      <c r="D99" s="1"/>
      <c r="E99" s="1"/>
      <c r="F99" s="3"/>
      <c r="H99" s="1"/>
      <c r="I99" s="1"/>
      <c r="J99" s="31"/>
      <c r="K99" s="1"/>
      <c r="L99" s="1"/>
      <c r="M99" s="1"/>
    </row>
    <row r="100" spans="1:13" s="16" customFormat="1" ht="15" x14ac:dyDescent="0.2">
      <c r="A100" s="1"/>
      <c r="B100" s="1"/>
      <c r="C100" s="31"/>
      <c r="D100" s="1"/>
      <c r="E100" s="1"/>
      <c r="F100" s="3"/>
      <c r="H100" s="1"/>
      <c r="I100" s="1"/>
      <c r="J100" s="31"/>
      <c r="K100" s="1"/>
      <c r="L100" s="1"/>
      <c r="M100" s="1"/>
    </row>
    <row r="101" spans="1:13" s="16" customFormat="1" ht="15" x14ac:dyDescent="0.2">
      <c r="A101" s="1"/>
      <c r="B101" s="1"/>
      <c r="C101" s="31"/>
      <c r="D101" s="1"/>
      <c r="E101" s="1"/>
      <c r="F101" s="3"/>
      <c r="H101" s="1"/>
      <c r="I101" s="1"/>
      <c r="J101" s="31"/>
      <c r="K101" s="1"/>
      <c r="L101" s="1"/>
      <c r="M101" s="1"/>
    </row>
    <row r="102" spans="1:13" s="16" customFormat="1" ht="15" x14ac:dyDescent="0.2">
      <c r="A102" s="1"/>
      <c r="B102" s="1"/>
      <c r="C102" s="31"/>
      <c r="D102" s="1"/>
      <c r="E102" s="1"/>
      <c r="F102" s="3"/>
      <c r="H102" s="1"/>
      <c r="I102" s="1"/>
      <c r="J102" s="31"/>
      <c r="K102" s="1"/>
      <c r="L102" s="1"/>
      <c r="M102" s="1"/>
    </row>
    <row r="103" spans="1:13" s="16" customFormat="1" ht="15" x14ac:dyDescent="0.2">
      <c r="A103" s="1"/>
      <c r="B103" s="1"/>
      <c r="C103" s="31"/>
      <c r="D103" s="1"/>
      <c r="E103" s="1"/>
      <c r="F103" s="3"/>
      <c r="H103" s="1"/>
      <c r="I103" s="1"/>
      <c r="J103" s="31"/>
      <c r="K103" s="1"/>
      <c r="L103" s="1"/>
      <c r="M103" s="1"/>
    </row>
    <row r="104" spans="1:13" s="16" customFormat="1" ht="15" x14ac:dyDescent="0.2">
      <c r="A104" s="1"/>
      <c r="B104" s="1"/>
      <c r="C104" s="31"/>
      <c r="D104" s="1"/>
      <c r="E104" s="1"/>
      <c r="F104" s="3"/>
      <c r="H104" s="1"/>
      <c r="I104" s="1"/>
      <c r="J104" s="31"/>
      <c r="K104" s="1"/>
      <c r="L104" s="1"/>
      <c r="M104" s="1"/>
    </row>
    <row r="105" spans="1:13" s="16" customFormat="1" ht="15" x14ac:dyDescent="0.2">
      <c r="A105" s="1"/>
      <c r="B105" s="1"/>
      <c r="C105" s="31"/>
      <c r="D105" s="1"/>
      <c r="E105" s="1"/>
      <c r="F105" s="3"/>
      <c r="H105" s="1"/>
      <c r="I105" s="1"/>
      <c r="J105" s="31"/>
      <c r="K105" s="1"/>
      <c r="L105" s="1"/>
      <c r="M105" s="1"/>
    </row>
    <row r="106" spans="1:13" s="16" customFormat="1" ht="15" x14ac:dyDescent="0.2">
      <c r="A106" s="1"/>
      <c r="B106" s="1"/>
      <c r="C106" s="31"/>
      <c r="D106" s="1"/>
      <c r="E106" s="1"/>
      <c r="F106" s="3"/>
      <c r="H106" s="1"/>
      <c r="I106" s="1"/>
      <c r="J106" s="31"/>
      <c r="K106" s="1"/>
      <c r="L106" s="1"/>
      <c r="M106" s="1"/>
    </row>
    <row r="107" spans="1:13" s="16" customFormat="1" ht="15" x14ac:dyDescent="0.2">
      <c r="A107" s="1"/>
      <c r="B107" s="1"/>
      <c r="C107" s="31"/>
      <c r="D107" s="1"/>
      <c r="E107" s="1"/>
      <c r="F107" s="3"/>
      <c r="H107" s="1"/>
      <c r="I107" s="1"/>
      <c r="J107" s="31"/>
      <c r="K107" s="1"/>
      <c r="L107" s="1"/>
      <c r="M107" s="1"/>
    </row>
    <row r="108" spans="1:13" s="16" customFormat="1" ht="15" x14ac:dyDescent="0.2">
      <c r="A108" s="1"/>
      <c r="B108" s="1"/>
      <c r="C108" s="31"/>
      <c r="D108" s="1"/>
      <c r="E108" s="1"/>
      <c r="F108" s="3"/>
      <c r="H108" s="1"/>
      <c r="I108" s="1"/>
      <c r="J108" s="31"/>
      <c r="K108" s="1"/>
      <c r="L108" s="1"/>
      <c r="M108" s="1"/>
    </row>
    <row r="109" spans="1:13" s="16" customFormat="1" ht="15" x14ac:dyDescent="0.2">
      <c r="A109" s="1"/>
      <c r="B109" s="1"/>
      <c r="C109" s="31"/>
      <c r="D109" s="1"/>
      <c r="E109" s="1"/>
      <c r="F109" s="3"/>
      <c r="H109" s="1"/>
      <c r="I109" s="1"/>
      <c r="J109" s="31"/>
      <c r="K109" s="1"/>
      <c r="L109" s="1"/>
      <c r="M109" s="1"/>
    </row>
    <row r="110" spans="1:13" s="16" customFormat="1" ht="15" x14ac:dyDescent="0.2">
      <c r="A110" s="1"/>
      <c r="B110" s="1"/>
      <c r="C110" s="31"/>
      <c r="D110" s="1"/>
      <c r="E110" s="1"/>
      <c r="F110" s="3"/>
      <c r="H110" s="1"/>
      <c r="I110" s="1"/>
      <c r="J110" s="31"/>
      <c r="K110" s="1"/>
      <c r="L110" s="1"/>
      <c r="M110" s="1"/>
    </row>
    <row r="111" spans="1:13" s="16" customFormat="1" ht="15" x14ac:dyDescent="0.2">
      <c r="A111" s="1"/>
      <c r="B111" s="1"/>
      <c r="C111" s="31"/>
      <c r="D111" s="1"/>
      <c r="E111" s="1"/>
      <c r="F111" s="3"/>
      <c r="H111" s="1"/>
      <c r="I111" s="1"/>
      <c r="J111" s="31"/>
      <c r="K111" s="1"/>
      <c r="L111" s="1"/>
      <c r="M111" s="1"/>
    </row>
    <row r="112" spans="1:13" s="16" customFormat="1" ht="15" x14ac:dyDescent="0.2">
      <c r="A112" s="1"/>
      <c r="B112" s="1"/>
      <c r="C112" s="31"/>
      <c r="D112" s="1"/>
      <c r="E112" s="1"/>
      <c r="F112" s="3"/>
      <c r="H112" s="1"/>
      <c r="I112" s="1"/>
      <c r="J112" s="31"/>
      <c r="K112" s="1"/>
      <c r="L112" s="1"/>
      <c r="M112" s="1"/>
    </row>
    <row r="113" spans="1:13" s="14" customFormat="1" ht="15" x14ac:dyDescent="0.2">
      <c r="A113" s="1"/>
      <c r="B113" s="1"/>
      <c r="C113" s="31"/>
      <c r="D113" s="1"/>
      <c r="E113" s="1"/>
      <c r="F113" s="3"/>
      <c r="H113" s="1"/>
      <c r="I113" s="1"/>
      <c r="J113" s="31"/>
      <c r="K113" s="1"/>
      <c r="L113" s="1"/>
      <c r="M113" s="1"/>
    </row>
    <row r="114" spans="1:13" s="16" customFormat="1" ht="15" x14ac:dyDescent="0.2">
      <c r="A114" s="1"/>
      <c r="B114" s="1"/>
      <c r="C114" s="31"/>
      <c r="D114" s="1"/>
      <c r="E114" s="1"/>
      <c r="F114" s="3"/>
      <c r="H114" s="1"/>
      <c r="I114" s="1"/>
      <c r="J114" s="31"/>
      <c r="K114" s="1"/>
      <c r="L114" s="1"/>
      <c r="M114" s="1"/>
    </row>
    <row r="115" spans="1:13" s="16" customFormat="1" ht="15" x14ac:dyDescent="0.2">
      <c r="A115" s="1"/>
      <c r="B115" s="1"/>
      <c r="C115" s="31"/>
      <c r="D115" s="1"/>
      <c r="E115" s="1"/>
      <c r="F115" s="3"/>
      <c r="H115" s="1"/>
      <c r="I115" s="1"/>
      <c r="J115" s="31"/>
      <c r="K115" s="1"/>
      <c r="L115" s="1"/>
      <c r="M115" s="1"/>
    </row>
    <row r="116" spans="1:13" s="16" customFormat="1" ht="15" x14ac:dyDescent="0.2">
      <c r="A116" s="1"/>
      <c r="B116" s="1"/>
      <c r="C116" s="31"/>
      <c r="D116" s="1"/>
      <c r="E116" s="1"/>
      <c r="F116" s="3"/>
      <c r="H116" s="1"/>
      <c r="I116" s="1"/>
      <c r="J116" s="31"/>
      <c r="K116" s="1"/>
      <c r="L116" s="1"/>
      <c r="M116" s="1"/>
    </row>
    <row r="117" spans="1:13" s="16" customFormat="1" ht="15" x14ac:dyDescent="0.2">
      <c r="A117" s="1"/>
      <c r="B117" s="1"/>
      <c r="C117" s="31"/>
      <c r="D117" s="1"/>
      <c r="E117" s="1"/>
      <c r="F117" s="3"/>
      <c r="H117" s="1"/>
      <c r="I117" s="1"/>
      <c r="J117" s="31"/>
      <c r="K117" s="1"/>
      <c r="L117" s="1"/>
      <c r="M117" s="1"/>
    </row>
    <row r="118" spans="1:13" s="16" customFormat="1" ht="15" x14ac:dyDescent="0.2">
      <c r="A118" s="1"/>
      <c r="B118" s="1"/>
      <c r="C118" s="31"/>
      <c r="D118" s="1"/>
      <c r="E118" s="1"/>
      <c r="F118" s="3"/>
      <c r="H118" s="1"/>
      <c r="I118" s="1"/>
      <c r="J118" s="31"/>
      <c r="K118" s="1"/>
      <c r="L118" s="1"/>
      <c r="M118" s="1"/>
    </row>
    <row r="119" spans="1:13" s="16" customFormat="1" ht="15" x14ac:dyDescent="0.2">
      <c r="A119" s="1"/>
      <c r="B119" s="1"/>
      <c r="C119" s="31"/>
      <c r="D119" s="1"/>
      <c r="E119" s="1"/>
      <c r="F119" s="3"/>
      <c r="H119" s="1"/>
      <c r="I119" s="1"/>
      <c r="J119" s="31"/>
      <c r="K119" s="1"/>
      <c r="L119" s="1"/>
      <c r="M119" s="1"/>
    </row>
    <row r="120" spans="1:13" s="16" customFormat="1" ht="15" x14ac:dyDescent="0.2">
      <c r="A120" s="1"/>
      <c r="B120" s="1"/>
      <c r="C120" s="31"/>
      <c r="D120" s="1"/>
      <c r="E120" s="1"/>
      <c r="F120" s="3"/>
      <c r="H120" s="1"/>
      <c r="I120" s="1"/>
      <c r="J120" s="31"/>
      <c r="K120" s="1"/>
      <c r="L120" s="1"/>
      <c r="M120" s="1"/>
    </row>
    <row r="121" spans="1:13" s="16" customFormat="1" ht="15" x14ac:dyDescent="0.2">
      <c r="A121" s="1"/>
      <c r="B121" s="1"/>
      <c r="C121" s="31"/>
      <c r="D121" s="1"/>
      <c r="E121" s="1"/>
      <c r="F121" s="3"/>
      <c r="H121" s="1"/>
      <c r="I121" s="1"/>
      <c r="J121" s="31"/>
      <c r="K121" s="1"/>
      <c r="L121" s="1"/>
      <c r="M121" s="1"/>
    </row>
    <row r="122" spans="1:13" s="16" customFormat="1" ht="15" x14ac:dyDescent="0.2">
      <c r="A122" s="1"/>
      <c r="B122" s="1"/>
      <c r="C122" s="31"/>
      <c r="D122" s="1"/>
      <c r="E122" s="1"/>
      <c r="F122" s="3"/>
      <c r="H122" s="1"/>
      <c r="I122" s="1"/>
      <c r="J122" s="31"/>
      <c r="K122" s="1"/>
      <c r="L122" s="1"/>
      <c r="M122" s="1"/>
    </row>
    <row r="123" spans="1:13" s="16" customFormat="1" ht="15" x14ac:dyDescent="0.2">
      <c r="A123" s="1"/>
      <c r="B123" s="1"/>
      <c r="C123" s="31"/>
      <c r="D123" s="1"/>
      <c r="E123" s="1"/>
      <c r="F123" s="3"/>
      <c r="H123" s="1"/>
      <c r="I123" s="1"/>
      <c r="J123" s="31"/>
      <c r="K123" s="1"/>
      <c r="L123" s="1"/>
      <c r="M123" s="1"/>
    </row>
    <row r="124" spans="1:13" s="16" customFormat="1" ht="15" x14ac:dyDescent="0.2">
      <c r="A124" s="1"/>
      <c r="B124" s="1"/>
      <c r="C124" s="31"/>
      <c r="D124" s="1"/>
      <c r="E124" s="1"/>
      <c r="F124" s="3"/>
      <c r="H124" s="1"/>
      <c r="I124" s="1"/>
      <c r="J124" s="31"/>
      <c r="K124" s="1"/>
      <c r="L124" s="1"/>
      <c r="M124" s="1"/>
    </row>
    <row r="125" spans="1:13" s="16" customFormat="1" ht="15" x14ac:dyDescent="0.2">
      <c r="A125" s="1"/>
      <c r="B125" s="1"/>
      <c r="C125" s="31"/>
      <c r="D125" s="1"/>
      <c r="E125" s="1"/>
      <c r="F125" s="3"/>
      <c r="H125" s="1"/>
      <c r="I125" s="1"/>
      <c r="J125" s="31"/>
      <c r="K125" s="1"/>
      <c r="L125" s="1"/>
      <c r="M125" s="1"/>
    </row>
    <row r="126" spans="1:13" s="16" customFormat="1" ht="15" x14ac:dyDescent="0.2">
      <c r="A126" s="1"/>
      <c r="B126" s="1"/>
      <c r="C126" s="31"/>
      <c r="D126" s="1"/>
      <c r="E126" s="1"/>
      <c r="F126" s="3"/>
      <c r="H126" s="1"/>
      <c r="I126" s="1"/>
      <c r="J126" s="31"/>
      <c r="K126" s="1"/>
      <c r="L126" s="1"/>
      <c r="M126" s="1"/>
    </row>
    <row r="127" spans="1:13" s="16" customFormat="1" ht="15" x14ac:dyDescent="0.2">
      <c r="A127" s="1"/>
      <c r="B127" s="1"/>
      <c r="C127" s="31"/>
      <c r="D127" s="1"/>
      <c r="E127" s="1"/>
      <c r="F127" s="3"/>
      <c r="H127" s="1"/>
      <c r="I127" s="1"/>
      <c r="J127" s="31"/>
      <c r="K127" s="1"/>
      <c r="L127" s="1"/>
      <c r="M127" s="1"/>
    </row>
    <row r="128" spans="1:13" s="16" customFormat="1" ht="15" x14ac:dyDescent="0.2">
      <c r="A128" s="1"/>
      <c r="B128" s="1"/>
      <c r="C128" s="31"/>
      <c r="D128" s="1"/>
      <c r="E128" s="1"/>
      <c r="F128" s="3"/>
      <c r="H128" s="1"/>
      <c r="I128" s="1"/>
      <c r="J128" s="31"/>
      <c r="K128" s="1"/>
      <c r="L128" s="1"/>
      <c r="M128" s="1"/>
    </row>
    <row r="129" spans="1:14" s="16" customFormat="1" ht="15" x14ac:dyDescent="0.2">
      <c r="A129" s="1"/>
      <c r="B129" s="1"/>
      <c r="C129" s="31"/>
      <c r="D129" s="1"/>
      <c r="E129" s="1"/>
      <c r="F129" s="3"/>
      <c r="H129" s="1"/>
      <c r="I129" s="1"/>
      <c r="J129" s="31"/>
      <c r="K129" s="1"/>
      <c r="L129" s="1"/>
      <c r="M129" s="1"/>
    </row>
    <row r="130" spans="1:14" s="16" customFormat="1" ht="15" x14ac:dyDescent="0.2">
      <c r="A130" s="1"/>
      <c r="B130" s="1"/>
      <c r="C130" s="31"/>
      <c r="D130" s="1"/>
      <c r="E130" s="1"/>
      <c r="F130" s="3"/>
      <c r="H130" s="1"/>
      <c r="I130" s="1"/>
      <c r="J130" s="31"/>
      <c r="K130" s="1"/>
      <c r="L130" s="1"/>
      <c r="M130" s="1"/>
    </row>
    <row r="131" spans="1:14" s="16" customFormat="1" ht="15" x14ac:dyDescent="0.2">
      <c r="A131" s="1"/>
      <c r="B131" s="1"/>
      <c r="C131" s="31"/>
      <c r="D131" s="1"/>
      <c r="E131" s="1"/>
      <c r="F131" s="3"/>
      <c r="H131" s="1"/>
      <c r="I131" s="1"/>
      <c r="J131" s="31"/>
      <c r="K131" s="1"/>
      <c r="L131" s="1"/>
      <c r="M131" s="1"/>
    </row>
    <row r="132" spans="1:14" s="16" customFormat="1" ht="15" x14ac:dyDescent="0.2">
      <c r="A132" s="1"/>
      <c r="B132" s="1"/>
      <c r="C132" s="31"/>
      <c r="D132" s="1"/>
      <c r="E132" s="1"/>
      <c r="F132" s="3"/>
      <c r="H132" s="1"/>
      <c r="I132" s="1"/>
      <c r="J132" s="31"/>
      <c r="K132" s="1"/>
      <c r="L132" s="1"/>
      <c r="M132" s="1"/>
    </row>
    <row r="133" spans="1:14" s="16" customFormat="1" ht="15" x14ac:dyDescent="0.2">
      <c r="A133" s="1"/>
      <c r="B133" s="1"/>
      <c r="C133" s="31"/>
      <c r="D133" s="1"/>
      <c r="E133" s="1"/>
      <c r="F133" s="3"/>
      <c r="H133" s="1"/>
      <c r="I133" s="1"/>
      <c r="J133" s="31"/>
      <c r="K133" s="1"/>
      <c r="L133" s="1"/>
      <c r="M133" s="1"/>
    </row>
    <row r="134" spans="1:14" s="16" customFormat="1" ht="15" x14ac:dyDescent="0.2">
      <c r="A134" s="1"/>
      <c r="B134" s="1"/>
      <c r="C134" s="31"/>
      <c r="D134" s="1"/>
      <c r="E134" s="1"/>
      <c r="F134" s="3"/>
      <c r="H134" s="1"/>
      <c r="I134" s="1"/>
      <c r="J134" s="31"/>
      <c r="K134" s="1"/>
      <c r="L134" s="1"/>
      <c r="M134" s="1"/>
    </row>
    <row r="135" spans="1:14" s="16" customFormat="1" ht="15" x14ac:dyDescent="0.2">
      <c r="A135" s="1"/>
      <c r="B135" s="1"/>
      <c r="C135" s="31"/>
      <c r="D135" s="1"/>
      <c r="E135" s="1"/>
      <c r="F135" s="3"/>
      <c r="H135" s="1"/>
      <c r="I135" s="1"/>
      <c r="J135" s="31"/>
      <c r="K135" s="1"/>
      <c r="L135" s="1"/>
      <c r="M135" s="1"/>
    </row>
    <row r="136" spans="1:14" s="16" customFormat="1" ht="15" x14ac:dyDescent="0.2">
      <c r="A136" s="1"/>
      <c r="B136" s="1"/>
      <c r="C136" s="31"/>
      <c r="D136" s="1"/>
      <c r="E136" s="1"/>
      <c r="F136" s="3"/>
      <c r="H136" s="1"/>
      <c r="I136" s="1"/>
      <c r="J136" s="31"/>
      <c r="K136" s="1"/>
      <c r="L136" s="1"/>
      <c r="M136" s="1"/>
    </row>
    <row r="137" spans="1:14" s="16" customFormat="1" ht="15" x14ac:dyDescent="0.2">
      <c r="A137" s="1"/>
      <c r="B137" s="1"/>
      <c r="C137" s="31"/>
      <c r="D137" s="1"/>
      <c r="E137" s="1"/>
      <c r="F137" s="3"/>
      <c r="H137" s="1"/>
      <c r="I137" s="1"/>
      <c r="J137" s="31"/>
      <c r="K137" s="1"/>
      <c r="L137" s="1"/>
      <c r="M137" s="1"/>
    </row>
    <row r="138" spans="1:14" s="16" customFormat="1" ht="15" x14ac:dyDescent="0.2">
      <c r="A138" s="1"/>
      <c r="B138" s="1"/>
      <c r="C138" s="31"/>
      <c r="D138" s="1"/>
      <c r="E138" s="1"/>
      <c r="F138" s="3"/>
      <c r="H138" s="1"/>
      <c r="I138" s="1"/>
      <c r="J138" s="31"/>
      <c r="K138" s="1"/>
      <c r="L138" s="1"/>
      <c r="M138" s="1"/>
      <c r="N138" s="1"/>
    </row>
    <row r="139" spans="1:14" s="16" customFormat="1" ht="15" x14ac:dyDescent="0.2">
      <c r="A139" s="1"/>
      <c r="B139" s="1"/>
      <c r="C139" s="31"/>
      <c r="D139" s="1"/>
      <c r="E139" s="1"/>
      <c r="F139" s="3"/>
      <c r="H139" s="1"/>
      <c r="I139" s="1"/>
      <c r="J139" s="31"/>
      <c r="K139" s="1"/>
      <c r="L139" s="1"/>
      <c r="M139" s="1"/>
      <c r="N139" s="1"/>
    </row>
    <row r="140" spans="1:14" s="16" customFormat="1" ht="15" x14ac:dyDescent="0.2">
      <c r="A140" s="1"/>
      <c r="B140" s="1"/>
      <c r="C140" s="31"/>
      <c r="D140" s="1"/>
      <c r="E140" s="1"/>
      <c r="F140" s="3"/>
      <c r="H140" s="1"/>
      <c r="I140" s="1"/>
      <c r="J140" s="31"/>
      <c r="K140" s="1"/>
      <c r="L140" s="1"/>
      <c r="M140" s="1"/>
      <c r="N140" s="1"/>
    </row>
    <row r="141" spans="1:14" s="16" customFormat="1" ht="15" x14ac:dyDescent="0.2">
      <c r="A141" s="1"/>
      <c r="B141" s="1"/>
      <c r="C141" s="31"/>
      <c r="D141" s="1"/>
      <c r="E141" s="1"/>
      <c r="F141" s="3"/>
      <c r="H141" s="1"/>
      <c r="I141" s="1"/>
      <c r="J141" s="31"/>
      <c r="K141" s="1"/>
      <c r="L141" s="1"/>
      <c r="M141" s="1"/>
      <c r="N141" s="1"/>
    </row>
    <row r="142" spans="1:14" s="16" customFormat="1" ht="15" x14ac:dyDescent="0.2">
      <c r="A142" s="1"/>
      <c r="B142" s="1"/>
      <c r="C142" s="31"/>
      <c r="D142" s="1"/>
      <c r="E142" s="1"/>
      <c r="F142" s="3"/>
      <c r="H142" s="1"/>
      <c r="I142" s="1"/>
      <c r="J142" s="31"/>
      <c r="K142" s="1"/>
      <c r="L142" s="1"/>
      <c r="M142" s="1"/>
      <c r="N142" s="1"/>
    </row>
    <row r="143" spans="1:14" s="16" customFormat="1" ht="15" x14ac:dyDescent="0.2">
      <c r="A143" s="1"/>
      <c r="B143" s="1"/>
      <c r="C143" s="31"/>
      <c r="D143" s="1"/>
      <c r="E143" s="1"/>
      <c r="F143" s="3"/>
      <c r="H143" s="1"/>
      <c r="I143" s="1"/>
      <c r="J143" s="31"/>
      <c r="K143" s="1"/>
      <c r="L143" s="1"/>
      <c r="M143" s="1"/>
      <c r="N143" s="1"/>
    </row>
    <row r="144" spans="1:14" s="16" customFormat="1" ht="15" x14ac:dyDescent="0.2">
      <c r="A144" s="1"/>
      <c r="B144" s="1"/>
      <c r="C144" s="31"/>
      <c r="D144" s="1"/>
      <c r="E144" s="1"/>
      <c r="F144" s="3"/>
      <c r="H144" s="1"/>
      <c r="I144" s="1"/>
      <c r="J144" s="31"/>
      <c r="K144" s="1"/>
      <c r="L144" s="1"/>
      <c r="M144" s="1"/>
      <c r="N144" s="1"/>
    </row>
    <row r="145" spans="1:14" s="16" customFormat="1" ht="15" x14ac:dyDescent="0.2">
      <c r="A145" s="1"/>
      <c r="B145" s="1"/>
      <c r="C145" s="31"/>
      <c r="D145" s="1"/>
      <c r="E145" s="1"/>
      <c r="F145" s="3"/>
      <c r="H145" s="1"/>
      <c r="I145" s="1"/>
      <c r="J145" s="31"/>
      <c r="K145" s="1"/>
      <c r="L145" s="1"/>
      <c r="M145" s="1"/>
      <c r="N145" s="1"/>
    </row>
    <row r="146" spans="1:14" s="14" customFormat="1" ht="15" x14ac:dyDescent="0.2">
      <c r="A146" s="1"/>
      <c r="B146" s="1"/>
      <c r="C146" s="31"/>
      <c r="D146" s="1"/>
      <c r="E146" s="1"/>
      <c r="F146" s="3"/>
      <c r="H146" s="1"/>
      <c r="I146" s="1"/>
      <c r="J146" s="31"/>
      <c r="K146" s="1"/>
      <c r="L146" s="1"/>
      <c r="M146" s="1"/>
      <c r="N146" s="1"/>
    </row>
    <row r="147" spans="1:14" s="16" customFormat="1" ht="15" x14ac:dyDescent="0.2">
      <c r="A147" s="1"/>
      <c r="B147" s="1"/>
      <c r="C147" s="31"/>
      <c r="D147" s="1"/>
      <c r="E147" s="1"/>
      <c r="F147" s="3"/>
      <c r="H147" s="1"/>
      <c r="I147" s="1"/>
      <c r="J147" s="31"/>
      <c r="K147" s="1"/>
      <c r="L147" s="1"/>
      <c r="M147" s="1"/>
      <c r="N147" s="1"/>
    </row>
    <row r="148" spans="1:14" s="16" customFormat="1" ht="15" x14ac:dyDescent="0.2">
      <c r="A148" s="1"/>
      <c r="B148" s="1"/>
      <c r="C148" s="31"/>
      <c r="D148" s="1"/>
      <c r="E148" s="1"/>
      <c r="F148" s="3"/>
      <c r="H148" s="1"/>
      <c r="I148" s="1"/>
      <c r="J148" s="31"/>
      <c r="K148" s="1"/>
      <c r="L148" s="1"/>
      <c r="M148" s="1"/>
      <c r="N148" s="1"/>
    </row>
    <row r="149" spans="1:14" s="16" customFormat="1" ht="15" x14ac:dyDescent="0.2">
      <c r="A149" s="1"/>
      <c r="B149" s="1"/>
      <c r="C149" s="31"/>
      <c r="D149" s="1"/>
      <c r="E149" s="1"/>
      <c r="F149" s="3"/>
      <c r="H149" s="1"/>
      <c r="I149" s="1"/>
      <c r="J149" s="31"/>
      <c r="K149" s="1"/>
      <c r="L149" s="1"/>
      <c r="M149" s="1"/>
      <c r="N149" s="1"/>
    </row>
    <row r="150" spans="1:14" s="16" customFormat="1" ht="15" x14ac:dyDescent="0.2">
      <c r="A150" s="1"/>
      <c r="B150" s="1"/>
      <c r="C150" s="31"/>
      <c r="D150" s="1"/>
      <c r="E150" s="1"/>
      <c r="F150" s="3"/>
      <c r="H150" s="1"/>
      <c r="I150" s="1"/>
      <c r="J150" s="31"/>
      <c r="K150" s="1"/>
      <c r="L150" s="1"/>
      <c r="M150" s="1"/>
      <c r="N150" s="1"/>
    </row>
    <row r="151" spans="1:14" s="16" customFormat="1" ht="15" x14ac:dyDescent="0.2">
      <c r="A151" s="1"/>
      <c r="B151" s="1"/>
      <c r="C151" s="31"/>
      <c r="D151" s="1"/>
      <c r="E151" s="1"/>
      <c r="F151" s="3"/>
      <c r="H151" s="1"/>
      <c r="I151" s="1"/>
      <c r="J151" s="31"/>
      <c r="K151" s="1"/>
      <c r="L151" s="1"/>
      <c r="M151" s="1"/>
      <c r="N151" s="1"/>
    </row>
    <row r="152" spans="1:14" s="16" customFormat="1" ht="15" x14ac:dyDescent="0.2">
      <c r="A152" s="1"/>
      <c r="B152" s="1"/>
      <c r="C152" s="31"/>
      <c r="D152" s="1"/>
      <c r="E152" s="1"/>
      <c r="F152" s="3"/>
      <c r="H152" s="1"/>
      <c r="I152" s="1"/>
      <c r="J152" s="31"/>
      <c r="K152" s="1"/>
      <c r="L152" s="1"/>
      <c r="M152" s="1"/>
      <c r="N152" s="1"/>
    </row>
    <row r="153" spans="1:14" s="16" customFormat="1" ht="15" x14ac:dyDescent="0.2">
      <c r="A153" s="1"/>
      <c r="B153" s="1"/>
      <c r="C153" s="31"/>
      <c r="D153" s="1"/>
      <c r="E153" s="1"/>
      <c r="F153" s="3"/>
      <c r="H153" s="1"/>
      <c r="I153" s="1"/>
      <c r="J153" s="31"/>
      <c r="K153" s="1"/>
      <c r="L153" s="1"/>
      <c r="M153" s="1"/>
      <c r="N153" s="1"/>
    </row>
    <row r="154" spans="1:14" s="16" customFormat="1" ht="15" x14ac:dyDescent="0.2">
      <c r="A154" s="1"/>
      <c r="B154" s="1"/>
      <c r="C154" s="31"/>
      <c r="D154" s="1"/>
      <c r="E154" s="1"/>
      <c r="F154" s="3"/>
      <c r="H154" s="1"/>
      <c r="I154" s="1"/>
      <c r="J154" s="31"/>
      <c r="K154" s="1"/>
      <c r="L154" s="1"/>
      <c r="M154" s="1"/>
      <c r="N154" s="1"/>
    </row>
    <row r="155" spans="1:14" s="16" customFormat="1" ht="15" x14ac:dyDescent="0.2">
      <c r="A155" s="1"/>
      <c r="B155" s="1"/>
      <c r="C155" s="31"/>
      <c r="D155" s="1"/>
      <c r="E155" s="1"/>
      <c r="F155" s="3"/>
      <c r="H155" s="1"/>
      <c r="I155" s="1"/>
      <c r="J155" s="31"/>
      <c r="K155" s="1"/>
      <c r="L155" s="1"/>
      <c r="M155" s="1"/>
      <c r="N155" s="1"/>
    </row>
    <row r="156" spans="1:14" s="16" customFormat="1" ht="15" x14ac:dyDescent="0.2">
      <c r="A156" s="1"/>
      <c r="B156" s="1"/>
      <c r="C156" s="31"/>
      <c r="D156" s="1"/>
      <c r="E156" s="1"/>
      <c r="F156" s="3"/>
      <c r="H156" s="1"/>
      <c r="I156" s="1"/>
      <c r="J156" s="31"/>
      <c r="K156" s="1"/>
      <c r="L156" s="1"/>
      <c r="M156" s="1"/>
      <c r="N156" s="1"/>
    </row>
    <row r="157" spans="1:14" s="16" customFormat="1" ht="15" x14ac:dyDescent="0.2">
      <c r="A157" s="1"/>
      <c r="B157" s="1"/>
      <c r="C157" s="31"/>
      <c r="D157" s="1"/>
      <c r="E157" s="1"/>
      <c r="F157" s="3"/>
      <c r="H157" s="1"/>
      <c r="I157" s="1"/>
      <c r="J157" s="31"/>
      <c r="K157" s="1"/>
      <c r="L157" s="1"/>
      <c r="M157" s="1"/>
      <c r="N157" s="1"/>
    </row>
    <row r="158" spans="1:14" s="16" customFormat="1" ht="15" x14ac:dyDescent="0.2">
      <c r="A158" s="1"/>
      <c r="B158" s="1"/>
      <c r="C158" s="31"/>
      <c r="D158" s="1"/>
      <c r="E158" s="1"/>
      <c r="F158" s="3"/>
      <c r="H158" s="1"/>
      <c r="I158" s="1"/>
      <c r="J158" s="31"/>
      <c r="K158" s="1"/>
      <c r="L158" s="1"/>
      <c r="M158" s="1"/>
      <c r="N158" s="1"/>
    </row>
    <row r="159" spans="1:14" s="16" customFormat="1" ht="15" x14ac:dyDescent="0.2">
      <c r="A159" s="1"/>
      <c r="B159" s="1"/>
      <c r="C159" s="31"/>
      <c r="D159" s="1"/>
      <c r="E159" s="1"/>
      <c r="F159" s="3"/>
      <c r="H159" s="1"/>
      <c r="I159" s="1"/>
      <c r="J159" s="31"/>
      <c r="K159" s="1"/>
      <c r="L159" s="1"/>
      <c r="M159" s="1"/>
      <c r="N159" s="1"/>
    </row>
    <row r="160" spans="1:14" s="16" customFormat="1" ht="15" x14ac:dyDescent="0.2">
      <c r="A160" s="1"/>
      <c r="B160" s="1"/>
      <c r="C160" s="31"/>
      <c r="D160" s="1"/>
      <c r="E160" s="1"/>
      <c r="F160" s="3"/>
      <c r="H160" s="1"/>
      <c r="I160" s="1"/>
      <c r="J160" s="31"/>
      <c r="K160" s="1"/>
      <c r="L160" s="1"/>
      <c r="M160" s="1"/>
      <c r="N160" s="1"/>
    </row>
    <row r="161" spans="1:14" s="16" customFormat="1" ht="15" x14ac:dyDescent="0.2">
      <c r="A161" s="1"/>
      <c r="B161" s="1"/>
      <c r="C161" s="31"/>
      <c r="D161" s="1"/>
      <c r="E161" s="1"/>
      <c r="F161" s="3"/>
      <c r="H161" s="1"/>
      <c r="I161" s="1"/>
      <c r="J161" s="31"/>
      <c r="K161" s="1"/>
      <c r="L161" s="1"/>
      <c r="M161" s="1"/>
      <c r="N161" s="1"/>
    </row>
    <row r="162" spans="1:14" s="16" customFormat="1" ht="15" x14ac:dyDescent="0.2">
      <c r="A162" s="1"/>
      <c r="B162" s="1"/>
      <c r="C162" s="31"/>
      <c r="D162" s="1"/>
      <c r="E162" s="1"/>
      <c r="F162" s="3"/>
      <c r="H162" s="1"/>
      <c r="I162" s="1"/>
      <c r="J162" s="31"/>
      <c r="K162" s="1"/>
      <c r="L162" s="1"/>
      <c r="M162" s="1"/>
      <c r="N162" s="1"/>
    </row>
    <row r="163" spans="1:14" s="16" customFormat="1" ht="15" x14ac:dyDescent="0.2">
      <c r="A163" s="1"/>
      <c r="B163" s="1"/>
      <c r="C163" s="31"/>
      <c r="D163" s="1"/>
      <c r="E163" s="1"/>
      <c r="F163" s="3"/>
      <c r="H163" s="1"/>
      <c r="I163" s="1"/>
      <c r="J163" s="31"/>
      <c r="K163" s="1"/>
      <c r="L163" s="1"/>
      <c r="M163" s="1"/>
      <c r="N163" s="1"/>
    </row>
    <row r="164" spans="1:14" s="16" customFormat="1" ht="15" x14ac:dyDescent="0.2">
      <c r="A164" s="1"/>
      <c r="B164" s="1"/>
      <c r="C164" s="31"/>
      <c r="D164" s="1"/>
      <c r="E164" s="1"/>
      <c r="F164" s="3"/>
      <c r="H164" s="1"/>
      <c r="I164" s="1"/>
      <c r="J164" s="31"/>
      <c r="K164" s="1"/>
      <c r="L164" s="1"/>
      <c r="M164" s="1"/>
      <c r="N164" s="1"/>
    </row>
    <row r="165" spans="1:14" s="16" customFormat="1" ht="15" x14ac:dyDescent="0.2">
      <c r="A165" s="1"/>
      <c r="B165" s="1"/>
      <c r="C165" s="31"/>
      <c r="D165" s="1"/>
      <c r="E165" s="1"/>
      <c r="F165" s="3"/>
      <c r="H165" s="1"/>
      <c r="I165" s="1"/>
      <c r="J165" s="31"/>
      <c r="K165" s="1"/>
      <c r="L165" s="1"/>
      <c r="M165" s="1"/>
      <c r="N165" s="1"/>
    </row>
    <row r="166" spans="1:14" s="16" customFormat="1" ht="15" x14ac:dyDescent="0.2">
      <c r="A166" s="1"/>
      <c r="B166" s="1"/>
      <c r="C166" s="31"/>
      <c r="D166" s="1"/>
      <c r="E166" s="1"/>
      <c r="F166" s="3"/>
      <c r="H166" s="1"/>
      <c r="I166" s="1"/>
      <c r="J166" s="31"/>
      <c r="K166" s="1"/>
      <c r="L166" s="1"/>
      <c r="M166" s="1"/>
      <c r="N166" s="1"/>
    </row>
    <row r="167" spans="1:14" s="16" customFormat="1" ht="15" x14ac:dyDescent="0.2">
      <c r="A167" s="1"/>
      <c r="B167" s="1"/>
      <c r="C167" s="31"/>
      <c r="D167" s="1"/>
      <c r="E167" s="1"/>
      <c r="F167" s="3"/>
      <c r="H167" s="1"/>
      <c r="I167" s="1"/>
      <c r="J167" s="31"/>
      <c r="K167" s="1"/>
      <c r="L167" s="1"/>
      <c r="M167" s="1"/>
      <c r="N167" s="1"/>
    </row>
    <row r="168" spans="1:14" s="16" customFormat="1" ht="15" x14ac:dyDescent="0.2">
      <c r="A168" s="1"/>
      <c r="B168" s="1"/>
      <c r="C168" s="31"/>
      <c r="D168" s="1"/>
      <c r="E168" s="1"/>
      <c r="F168" s="3"/>
      <c r="H168" s="1"/>
      <c r="I168" s="1"/>
      <c r="J168" s="31"/>
      <c r="K168" s="1"/>
      <c r="L168" s="1"/>
      <c r="M168" s="1"/>
      <c r="N168" s="1"/>
    </row>
    <row r="169" spans="1:14" s="16" customFormat="1" ht="15" x14ac:dyDescent="0.2">
      <c r="A169" s="1"/>
      <c r="B169" s="1"/>
      <c r="C169" s="31"/>
      <c r="D169" s="1"/>
      <c r="E169" s="1"/>
      <c r="F169" s="3"/>
      <c r="H169" s="1"/>
      <c r="I169" s="1"/>
      <c r="J169" s="31"/>
      <c r="K169" s="1"/>
      <c r="L169" s="1"/>
      <c r="M169" s="1"/>
      <c r="N169" s="1"/>
    </row>
    <row r="170" spans="1:14" s="16" customFormat="1" ht="15" x14ac:dyDescent="0.2">
      <c r="A170" s="1"/>
      <c r="B170" s="1"/>
      <c r="C170" s="31"/>
      <c r="D170" s="1"/>
      <c r="E170" s="1"/>
      <c r="F170" s="3"/>
      <c r="H170" s="1"/>
      <c r="I170" s="1"/>
      <c r="J170" s="31"/>
      <c r="K170" s="1"/>
      <c r="L170" s="1"/>
      <c r="M170" s="1"/>
      <c r="N170" s="1"/>
    </row>
    <row r="171" spans="1:14" s="16" customFormat="1" ht="15" x14ac:dyDescent="0.2">
      <c r="A171" s="1"/>
      <c r="B171" s="1"/>
      <c r="C171" s="31"/>
      <c r="D171" s="1"/>
      <c r="E171" s="1"/>
      <c r="F171" s="3"/>
      <c r="H171" s="1"/>
      <c r="I171" s="1"/>
      <c r="J171" s="31"/>
      <c r="K171" s="1"/>
      <c r="L171" s="1"/>
      <c r="M171" s="1"/>
      <c r="N171" s="1"/>
    </row>
    <row r="172" spans="1:14" s="16" customFormat="1" ht="15" x14ac:dyDescent="0.2">
      <c r="A172" s="1"/>
      <c r="B172" s="1"/>
      <c r="C172" s="31"/>
      <c r="D172" s="1"/>
      <c r="E172" s="1"/>
      <c r="F172" s="3"/>
      <c r="H172" s="1"/>
      <c r="I172" s="1"/>
      <c r="J172" s="31"/>
      <c r="K172" s="1"/>
      <c r="L172" s="1"/>
      <c r="M172" s="1"/>
      <c r="N172" s="1"/>
    </row>
    <row r="173" spans="1:14" s="16" customFormat="1" ht="15" x14ac:dyDescent="0.2">
      <c r="A173" s="1"/>
      <c r="B173" s="1"/>
      <c r="C173" s="31"/>
      <c r="D173" s="1"/>
      <c r="E173" s="1"/>
      <c r="F173" s="3"/>
      <c r="H173" s="1"/>
      <c r="I173" s="1"/>
      <c r="J173" s="31"/>
      <c r="K173" s="1"/>
      <c r="L173" s="1"/>
      <c r="M173" s="1"/>
      <c r="N173" s="1"/>
    </row>
    <row r="174" spans="1:14" s="16" customFormat="1" ht="15" x14ac:dyDescent="0.2">
      <c r="A174" s="1"/>
      <c r="B174" s="1"/>
      <c r="C174" s="31"/>
      <c r="D174" s="1"/>
      <c r="E174" s="1"/>
      <c r="F174" s="3"/>
      <c r="H174" s="1"/>
      <c r="I174" s="1"/>
      <c r="J174" s="31"/>
      <c r="K174" s="1"/>
      <c r="L174" s="1"/>
      <c r="M174" s="1"/>
      <c r="N174" s="1"/>
    </row>
    <row r="175" spans="1:14" s="16" customFormat="1" ht="15" x14ac:dyDescent="0.2">
      <c r="A175" s="1"/>
      <c r="B175" s="1"/>
      <c r="C175" s="31"/>
      <c r="D175" s="1"/>
      <c r="E175" s="1"/>
      <c r="F175" s="3"/>
      <c r="H175" s="1"/>
      <c r="I175" s="1"/>
      <c r="J175" s="31"/>
      <c r="K175" s="1"/>
      <c r="L175" s="1"/>
      <c r="M175" s="1"/>
      <c r="N175" s="1"/>
    </row>
    <row r="176" spans="1:14" s="16" customFormat="1" ht="15" x14ac:dyDescent="0.2">
      <c r="A176" s="1"/>
      <c r="B176" s="1"/>
      <c r="C176" s="31"/>
      <c r="D176" s="1"/>
      <c r="E176" s="1"/>
      <c r="F176" s="3"/>
      <c r="H176" s="1"/>
      <c r="I176" s="1"/>
      <c r="J176" s="31"/>
      <c r="K176" s="1"/>
      <c r="L176" s="1"/>
      <c r="M176" s="1"/>
      <c r="N176" s="1"/>
    </row>
    <row r="177" spans="1:14" s="16" customFormat="1" ht="15" x14ac:dyDescent="0.2">
      <c r="A177" s="1"/>
      <c r="B177" s="1"/>
      <c r="C177" s="31"/>
      <c r="D177" s="1"/>
      <c r="E177" s="1"/>
      <c r="F177" s="3"/>
      <c r="H177" s="1"/>
      <c r="I177" s="1"/>
      <c r="J177" s="31"/>
      <c r="K177" s="1"/>
      <c r="L177" s="1"/>
      <c r="M177" s="1"/>
      <c r="N177" s="1"/>
    </row>
    <row r="178" spans="1:14" s="16" customFormat="1" ht="15" x14ac:dyDescent="0.2">
      <c r="A178" s="1"/>
      <c r="B178" s="1"/>
      <c r="C178" s="31"/>
      <c r="D178" s="1"/>
      <c r="E178" s="1"/>
      <c r="F178" s="3"/>
      <c r="H178" s="1"/>
      <c r="I178" s="1"/>
      <c r="J178" s="31"/>
      <c r="K178" s="1"/>
      <c r="L178" s="1"/>
      <c r="M178" s="1"/>
      <c r="N178" s="1"/>
    </row>
    <row r="179" spans="1:14" s="16" customFormat="1" ht="15" x14ac:dyDescent="0.2">
      <c r="A179" s="1"/>
      <c r="B179" s="1"/>
      <c r="C179" s="31"/>
      <c r="D179" s="1"/>
      <c r="E179" s="1"/>
      <c r="F179" s="3"/>
      <c r="H179" s="1"/>
      <c r="I179" s="1"/>
      <c r="J179" s="31"/>
      <c r="K179" s="1"/>
      <c r="L179" s="1"/>
      <c r="M179" s="1"/>
      <c r="N179" s="1"/>
    </row>
    <row r="180" spans="1:14" s="16" customFormat="1" ht="15" x14ac:dyDescent="0.2">
      <c r="A180" s="1"/>
      <c r="B180" s="1"/>
      <c r="C180" s="31"/>
      <c r="D180" s="1"/>
      <c r="E180" s="1"/>
      <c r="F180" s="3"/>
      <c r="H180" s="1"/>
      <c r="I180" s="1"/>
      <c r="J180" s="31"/>
      <c r="K180" s="1"/>
      <c r="L180" s="1"/>
      <c r="M180" s="1"/>
      <c r="N180" s="1"/>
    </row>
    <row r="181" spans="1:14" s="16" customFormat="1" ht="15" x14ac:dyDescent="0.2">
      <c r="A181" s="1"/>
      <c r="B181" s="1"/>
      <c r="C181" s="31"/>
      <c r="D181" s="1"/>
      <c r="E181" s="1"/>
      <c r="F181" s="3"/>
      <c r="H181" s="1"/>
      <c r="I181" s="1"/>
      <c r="J181" s="31"/>
      <c r="K181" s="1"/>
      <c r="L181" s="1"/>
      <c r="M181" s="1"/>
      <c r="N181" s="1"/>
    </row>
    <row r="182" spans="1:14" s="16" customFormat="1" ht="15" x14ac:dyDescent="0.2">
      <c r="A182" s="1"/>
      <c r="B182" s="1"/>
      <c r="C182" s="31"/>
      <c r="D182" s="1"/>
      <c r="E182" s="1"/>
      <c r="F182" s="3"/>
      <c r="H182" s="1"/>
      <c r="I182" s="1"/>
      <c r="J182" s="31"/>
      <c r="K182" s="1"/>
      <c r="L182" s="1"/>
      <c r="M182" s="1"/>
      <c r="N182" s="1"/>
    </row>
    <row r="183" spans="1:14" s="16" customFormat="1" ht="15" x14ac:dyDescent="0.2">
      <c r="A183" s="1"/>
      <c r="B183" s="1"/>
      <c r="C183" s="31"/>
      <c r="D183" s="1"/>
      <c r="E183" s="1"/>
      <c r="F183" s="3"/>
      <c r="H183" s="1"/>
      <c r="I183" s="1"/>
      <c r="J183" s="31"/>
      <c r="K183" s="1"/>
      <c r="L183" s="1"/>
      <c r="M183" s="1"/>
      <c r="N183" s="1"/>
    </row>
    <row r="184" spans="1:14" s="14" customFormat="1" ht="15" x14ac:dyDescent="0.2">
      <c r="A184" s="1"/>
      <c r="B184" s="1"/>
      <c r="C184" s="31"/>
      <c r="D184" s="1"/>
      <c r="E184" s="1"/>
      <c r="F184" s="3"/>
      <c r="H184" s="1"/>
      <c r="I184" s="1"/>
      <c r="J184" s="31"/>
      <c r="K184" s="1"/>
      <c r="L184" s="1"/>
      <c r="M184" s="1"/>
      <c r="N184" s="1"/>
    </row>
    <row r="185" spans="1:14" s="16" customFormat="1" ht="15" x14ac:dyDescent="0.2">
      <c r="A185" s="1"/>
      <c r="B185" s="1"/>
      <c r="C185" s="31"/>
      <c r="D185" s="1"/>
      <c r="E185" s="1"/>
      <c r="F185" s="3"/>
      <c r="H185" s="1"/>
      <c r="I185" s="1"/>
      <c r="J185" s="31"/>
      <c r="K185" s="1"/>
      <c r="L185" s="1"/>
      <c r="M185" s="1"/>
      <c r="N185" s="1"/>
    </row>
    <row r="186" spans="1:14" s="16" customFormat="1" ht="15" x14ac:dyDescent="0.2">
      <c r="A186" s="1"/>
      <c r="B186" s="1"/>
      <c r="C186" s="31"/>
      <c r="D186" s="1"/>
      <c r="E186" s="1"/>
      <c r="F186" s="3"/>
      <c r="H186" s="1"/>
      <c r="I186" s="1"/>
      <c r="J186" s="31"/>
      <c r="K186" s="1"/>
      <c r="L186" s="1"/>
      <c r="M186" s="1"/>
      <c r="N186" s="1"/>
    </row>
    <row r="187" spans="1:14" s="16" customFormat="1" ht="15" x14ac:dyDescent="0.2">
      <c r="A187" s="1"/>
      <c r="B187" s="1"/>
      <c r="C187" s="31"/>
      <c r="D187" s="1"/>
      <c r="E187" s="1"/>
      <c r="F187" s="3"/>
      <c r="H187" s="1"/>
      <c r="I187" s="1"/>
      <c r="J187" s="31"/>
      <c r="K187" s="1"/>
      <c r="L187" s="1"/>
      <c r="M187" s="1"/>
      <c r="N187" s="1"/>
    </row>
    <row r="188" spans="1:14" s="16" customFormat="1" ht="15" x14ac:dyDescent="0.2">
      <c r="A188" s="1"/>
      <c r="B188" s="1"/>
      <c r="C188" s="31"/>
      <c r="D188" s="1"/>
      <c r="E188" s="1"/>
      <c r="F188" s="3"/>
      <c r="H188" s="1"/>
      <c r="I188" s="1"/>
      <c r="J188" s="31"/>
      <c r="K188" s="1"/>
      <c r="L188" s="1"/>
      <c r="M188" s="1"/>
      <c r="N188" s="1"/>
    </row>
    <row r="189" spans="1:14" s="16" customFormat="1" ht="15" x14ac:dyDescent="0.2">
      <c r="A189" s="1"/>
      <c r="B189" s="1"/>
      <c r="C189" s="31"/>
      <c r="D189" s="1"/>
      <c r="E189" s="1"/>
      <c r="F189" s="3"/>
      <c r="H189" s="1"/>
      <c r="I189" s="1"/>
      <c r="J189" s="31"/>
      <c r="K189" s="1"/>
      <c r="L189" s="1"/>
      <c r="M189" s="1"/>
      <c r="N189" s="1"/>
    </row>
    <row r="190" spans="1:14" s="16" customFormat="1" ht="15" x14ac:dyDescent="0.2">
      <c r="A190" s="1"/>
      <c r="B190" s="1"/>
      <c r="C190" s="31"/>
      <c r="D190" s="1"/>
      <c r="E190" s="1"/>
      <c r="F190" s="3"/>
      <c r="H190" s="1"/>
      <c r="I190" s="1"/>
      <c r="J190" s="31"/>
      <c r="K190" s="1"/>
      <c r="L190" s="1"/>
      <c r="M190" s="1"/>
      <c r="N190" s="1"/>
    </row>
    <row r="191" spans="1:14" s="16" customFormat="1" ht="15" x14ac:dyDescent="0.2">
      <c r="A191" s="1"/>
      <c r="B191" s="1"/>
      <c r="C191" s="31"/>
      <c r="D191" s="1"/>
      <c r="E191" s="1"/>
      <c r="F191" s="3"/>
      <c r="H191" s="1"/>
      <c r="I191" s="1"/>
      <c r="J191" s="31"/>
      <c r="K191" s="1"/>
      <c r="L191" s="1"/>
      <c r="M191" s="1"/>
      <c r="N191" s="1"/>
    </row>
  </sheetData>
  <mergeCells count="1">
    <mergeCell ref="O1:R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N123"/>
  <sheetViews>
    <sheetView showGridLines="0" topLeftCell="F1" zoomScale="80" zoomScaleNormal="80" workbookViewId="0">
      <selection activeCell="J4" sqref="J4"/>
    </sheetView>
  </sheetViews>
  <sheetFormatPr defaultColWidth="8.85546875" defaultRowHeight="15" x14ac:dyDescent="0.2"/>
  <cols>
    <col min="1" max="1" width="8.85546875" style="140"/>
    <col min="2" max="2" width="32.85546875" style="140" bestFit="1" customWidth="1"/>
    <col min="3" max="3" width="30.28515625" style="140" customWidth="1"/>
    <col min="4" max="4" width="40.28515625" style="140" customWidth="1"/>
    <col min="5" max="5" width="51.7109375" style="140" customWidth="1"/>
    <col min="6" max="6" width="41" style="140" customWidth="1"/>
    <col min="7" max="7" width="53.85546875" style="140" bestFit="1" customWidth="1"/>
    <col min="8" max="8" width="17.5703125" style="140" customWidth="1"/>
    <col min="9" max="9" width="22.5703125" style="140" customWidth="1"/>
    <col min="10" max="10" width="21.7109375" style="140" customWidth="1"/>
    <col min="11" max="11" width="18.28515625" style="140" customWidth="1"/>
    <col min="12" max="12" width="23.28515625" style="140" customWidth="1"/>
    <col min="13" max="13" width="25.85546875" style="140" customWidth="1"/>
    <col min="14" max="14" width="19.28515625" style="140" customWidth="1"/>
    <col min="15" max="15" width="11.5703125" style="140" bestFit="1" customWidth="1"/>
    <col min="16" max="16384" width="8.85546875" style="140"/>
  </cols>
  <sheetData>
    <row r="1" spans="1:14" ht="34.15" customHeight="1" x14ac:dyDescent="0.2">
      <c r="A1" s="149"/>
      <c r="B1" s="185"/>
      <c r="C1" s="185"/>
      <c r="D1" s="185"/>
      <c r="E1" s="185"/>
      <c r="F1" s="417" t="s">
        <v>0</v>
      </c>
      <c r="G1" s="678" t="s">
        <v>324</v>
      </c>
      <c r="H1" s="678" t="s">
        <v>217</v>
      </c>
      <c r="I1" s="678" t="s">
        <v>216</v>
      </c>
      <c r="J1" s="678" t="s">
        <v>323</v>
      </c>
      <c r="K1" s="678" t="s">
        <v>214</v>
      </c>
      <c r="L1" s="678" t="s">
        <v>322</v>
      </c>
      <c r="M1" s="416" t="s">
        <v>321</v>
      </c>
    </row>
    <row r="2" spans="1:14" s="687" customFormat="1" ht="82.9" customHeight="1" x14ac:dyDescent="0.2">
      <c r="A2" s="184"/>
      <c r="B2" s="928"/>
      <c r="C2" s="929"/>
      <c r="D2" s="184"/>
      <c r="E2" s="184"/>
      <c r="F2" s="682" t="s">
        <v>320</v>
      </c>
      <c r="G2" s="686" t="s">
        <v>319</v>
      </c>
      <c r="H2" s="688">
        <v>1</v>
      </c>
      <c r="I2" s="688">
        <v>2</v>
      </c>
      <c r="J2" s="688"/>
      <c r="K2" s="688" t="s">
        <v>118</v>
      </c>
      <c r="L2" s="685">
        <v>20</v>
      </c>
      <c r="M2" s="685">
        <f>I2*L2</f>
        <v>40</v>
      </c>
    </row>
    <row r="3" spans="1:14" ht="51" customHeight="1" x14ac:dyDescent="0.2">
      <c r="A3" s="149"/>
      <c r="B3" s="928"/>
      <c r="C3" s="929"/>
      <c r="D3" s="149"/>
      <c r="E3" s="149"/>
      <c r="F3" s="682" t="s">
        <v>318</v>
      </c>
      <c r="G3" s="682" t="s">
        <v>317</v>
      </c>
      <c r="H3" s="681"/>
      <c r="I3" s="681"/>
      <c r="J3" s="681">
        <v>15</v>
      </c>
      <c r="K3" s="681"/>
      <c r="L3" s="685"/>
      <c r="M3" s="685"/>
    </row>
    <row r="4" spans="1:14" ht="66" customHeight="1" x14ac:dyDescent="0.2">
      <c r="A4" s="149"/>
      <c r="B4" s="928"/>
      <c r="C4" s="929"/>
      <c r="D4" s="683"/>
      <c r="E4" s="149"/>
      <c r="F4" s="682" t="s">
        <v>316</v>
      </c>
      <c r="G4" s="686" t="s">
        <v>315</v>
      </c>
      <c r="H4" s="681"/>
      <c r="I4" s="681"/>
      <c r="J4" s="681">
        <v>85</v>
      </c>
      <c r="K4" s="681"/>
      <c r="L4" s="685"/>
      <c r="M4" s="685"/>
    </row>
    <row r="5" spans="1:14" ht="30.6" customHeight="1" x14ac:dyDescent="0.2">
      <c r="A5" s="149"/>
      <c r="B5" s="684"/>
      <c r="C5" s="683"/>
      <c r="D5" s="683"/>
      <c r="E5" s="149"/>
      <c r="F5" s="682" t="s">
        <v>314</v>
      </c>
      <c r="G5" s="682" t="s">
        <v>23</v>
      </c>
      <c r="H5" s="682"/>
      <c r="I5" s="682"/>
      <c r="J5" s="682"/>
      <c r="K5" s="681"/>
      <c r="L5" s="680"/>
      <c r="M5" s="680">
        <v>105</v>
      </c>
    </row>
    <row r="6" spans="1:14" ht="30.6" customHeight="1" x14ac:dyDescent="0.2">
      <c r="A6" s="149"/>
      <c r="B6" s="684"/>
      <c r="C6" s="683"/>
      <c r="D6" s="683"/>
      <c r="E6" s="149"/>
      <c r="F6" s="682" t="s">
        <v>313</v>
      </c>
      <c r="G6" s="682" t="s">
        <v>312</v>
      </c>
      <c r="H6" s="682"/>
      <c r="I6" s="682"/>
      <c r="J6" s="682"/>
      <c r="K6" s="681"/>
      <c r="L6" s="680"/>
      <c r="M6" s="680">
        <v>50</v>
      </c>
    </row>
    <row r="7" spans="1:14" ht="30.6" customHeight="1" x14ac:dyDescent="0.2">
      <c r="A7" s="149"/>
      <c r="B7" s="684"/>
      <c r="C7" s="683"/>
      <c r="D7" s="683"/>
      <c r="E7" s="149"/>
      <c r="F7" s="682" t="s">
        <v>3</v>
      </c>
      <c r="G7" s="682"/>
      <c r="H7" s="682"/>
      <c r="I7" s="682"/>
      <c r="J7" s="682"/>
      <c r="K7" s="681"/>
      <c r="L7" s="680"/>
      <c r="M7" s="680">
        <v>195</v>
      </c>
    </row>
    <row r="8" spans="1:14" s="150" customFormat="1" ht="35.450000000000003" customHeight="1" thickBot="1" x14ac:dyDescent="0.25">
      <c r="B8" s="192"/>
      <c r="C8" s="191"/>
      <c r="D8" s="174"/>
      <c r="E8" s="174"/>
      <c r="F8" s="930" t="s">
        <v>168</v>
      </c>
      <c r="G8" s="931"/>
      <c r="H8" s="421">
        <f>SUM(H2:H4)</f>
        <v>1</v>
      </c>
      <c r="I8" s="421">
        <f>SUM(I2:I4)</f>
        <v>2</v>
      </c>
      <c r="J8" s="421">
        <f>SUM(J2:J4)</f>
        <v>100</v>
      </c>
      <c r="K8" s="419"/>
      <c r="L8" s="421"/>
      <c r="M8" s="418">
        <f>SUM(M2:M7)</f>
        <v>390</v>
      </c>
    </row>
    <row r="9" spans="1:14" s="144" customFormat="1" ht="48.6" customHeight="1" x14ac:dyDescent="0.2">
      <c r="B9" s="192"/>
      <c r="C9" s="191"/>
      <c r="D9" s="621"/>
      <c r="H9" s="145"/>
      <c r="I9" s="145"/>
      <c r="J9" s="145"/>
      <c r="K9" s="145"/>
      <c r="L9" s="620"/>
      <c r="M9" s="620"/>
    </row>
    <row r="10" spans="1:14" x14ac:dyDescent="0.2">
      <c r="B10" s="144"/>
      <c r="C10" s="144"/>
      <c r="D10" s="144"/>
      <c r="E10" s="144"/>
      <c r="F10" s="144"/>
      <c r="G10" s="144"/>
      <c r="H10" s="145"/>
      <c r="I10" s="145"/>
      <c r="J10" s="145"/>
      <c r="K10" s="145"/>
      <c r="L10" s="145"/>
      <c r="M10" s="145"/>
      <c r="N10" s="144"/>
    </row>
    <row r="11" spans="1:14" x14ac:dyDescent="0.2">
      <c r="B11" s="144"/>
      <c r="C11" s="144"/>
      <c r="D11" s="144"/>
      <c r="E11" s="144"/>
      <c r="F11" s="144"/>
      <c r="G11" s="144"/>
      <c r="H11" s="145"/>
      <c r="I11" s="145"/>
      <c r="J11" s="145"/>
      <c r="K11" s="145"/>
      <c r="L11" s="145"/>
      <c r="M11" s="145"/>
      <c r="N11" s="144"/>
    </row>
    <row r="12" spans="1:14" x14ac:dyDescent="0.2">
      <c r="B12" s="144"/>
      <c r="C12" s="144"/>
      <c r="D12" s="144"/>
      <c r="E12" s="144"/>
      <c r="F12" s="144"/>
      <c r="G12" s="144"/>
      <c r="H12" s="145"/>
      <c r="I12" s="145"/>
      <c r="J12" s="145"/>
      <c r="K12" s="145"/>
      <c r="L12" s="145"/>
      <c r="M12" s="145"/>
      <c r="N12" s="144"/>
    </row>
    <row r="13" spans="1:14" x14ac:dyDescent="0.2">
      <c r="B13" s="144"/>
      <c r="C13" s="144"/>
      <c r="D13" s="144"/>
      <c r="E13" s="144"/>
      <c r="F13" s="144"/>
      <c r="G13" s="144"/>
      <c r="H13" s="145"/>
      <c r="I13" s="145"/>
      <c r="J13" s="145"/>
      <c r="K13" s="145"/>
      <c r="L13" s="145"/>
      <c r="M13" s="145"/>
      <c r="N13" s="144"/>
    </row>
    <row r="14" spans="1:14" x14ac:dyDescent="0.2">
      <c r="H14" s="141"/>
      <c r="I14" s="141"/>
      <c r="J14" s="141"/>
      <c r="K14" s="141"/>
      <c r="L14" s="141"/>
      <c r="M14" s="141"/>
    </row>
    <row r="15" spans="1:14" x14ac:dyDescent="0.2">
      <c r="H15" s="141"/>
      <c r="I15" s="141"/>
      <c r="J15" s="141"/>
      <c r="K15" s="141"/>
      <c r="L15" s="141"/>
      <c r="M15" s="141"/>
    </row>
    <row r="16" spans="1:14" x14ac:dyDescent="0.2">
      <c r="H16" s="141"/>
      <c r="I16" s="141"/>
      <c r="J16" s="141"/>
      <c r="K16" s="141"/>
      <c r="L16" s="141"/>
      <c r="M16" s="141"/>
    </row>
    <row r="17" spans="8:13" x14ac:dyDescent="0.2">
      <c r="H17" s="141"/>
      <c r="I17" s="141"/>
      <c r="J17" s="141"/>
      <c r="K17" s="141"/>
      <c r="L17" s="141"/>
      <c r="M17" s="141"/>
    </row>
    <row r="18" spans="8:13" x14ac:dyDescent="0.2">
      <c r="H18" s="141"/>
      <c r="I18" s="141"/>
      <c r="J18" s="141"/>
      <c r="K18" s="141"/>
      <c r="L18" s="141"/>
      <c r="M18" s="141"/>
    </row>
    <row r="19" spans="8:13" x14ac:dyDescent="0.2">
      <c r="H19" s="141"/>
      <c r="I19" s="141"/>
      <c r="J19" s="141"/>
      <c r="K19" s="141"/>
      <c r="L19" s="141"/>
      <c r="M19" s="141"/>
    </row>
    <row r="20" spans="8:13" x14ac:dyDescent="0.2">
      <c r="H20" s="141"/>
      <c r="I20" s="141"/>
      <c r="J20" s="141"/>
      <c r="K20" s="141"/>
      <c r="L20" s="141"/>
      <c r="M20" s="141"/>
    </row>
    <row r="21" spans="8:13" x14ac:dyDescent="0.2">
      <c r="H21" s="141"/>
      <c r="I21" s="141"/>
      <c r="J21" s="141"/>
      <c r="K21" s="141"/>
      <c r="L21" s="141"/>
      <c r="M21" s="141"/>
    </row>
    <row r="22" spans="8:13" x14ac:dyDescent="0.2">
      <c r="H22" s="141"/>
      <c r="I22" s="141"/>
      <c r="J22" s="141"/>
      <c r="K22" s="141"/>
      <c r="L22" s="141"/>
      <c r="M22" s="141"/>
    </row>
    <row r="23" spans="8:13" x14ac:dyDescent="0.2">
      <c r="H23" s="141"/>
      <c r="I23" s="141"/>
      <c r="J23" s="141"/>
      <c r="K23" s="141"/>
      <c r="L23" s="141"/>
      <c r="M23" s="141"/>
    </row>
    <row r="24" spans="8:13" x14ac:dyDescent="0.2">
      <c r="H24" s="141"/>
      <c r="I24" s="141"/>
      <c r="J24" s="141"/>
      <c r="K24" s="141"/>
      <c r="L24" s="141"/>
      <c r="M24" s="141"/>
    </row>
    <row r="25" spans="8:13" x14ac:dyDescent="0.2">
      <c r="H25" s="141"/>
      <c r="I25" s="141"/>
      <c r="J25" s="141"/>
      <c r="K25" s="141"/>
      <c r="L25" s="141"/>
      <c r="M25" s="141"/>
    </row>
    <row r="26" spans="8:13" x14ac:dyDescent="0.2">
      <c r="H26" s="141"/>
      <c r="I26" s="141"/>
      <c r="J26" s="141"/>
      <c r="K26" s="141"/>
      <c r="L26" s="141"/>
      <c r="M26" s="141"/>
    </row>
    <row r="27" spans="8:13" x14ac:dyDescent="0.2">
      <c r="H27" s="141"/>
      <c r="I27" s="141"/>
      <c r="J27" s="141"/>
      <c r="K27" s="141"/>
      <c r="L27" s="141"/>
      <c r="M27" s="141"/>
    </row>
    <row r="28" spans="8:13" x14ac:dyDescent="0.2">
      <c r="H28" s="141"/>
      <c r="I28" s="141"/>
      <c r="J28" s="141"/>
      <c r="K28" s="141"/>
      <c r="L28" s="141"/>
      <c r="M28" s="141"/>
    </row>
    <row r="29" spans="8:13" x14ac:dyDescent="0.2">
      <c r="H29" s="141"/>
      <c r="I29" s="141"/>
      <c r="J29" s="141"/>
      <c r="K29" s="141"/>
      <c r="L29" s="141"/>
      <c r="M29" s="141"/>
    </row>
    <row r="30" spans="8:13" x14ac:dyDescent="0.2">
      <c r="H30" s="141"/>
      <c r="I30" s="141"/>
      <c r="J30" s="141"/>
      <c r="K30" s="141"/>
      <c r="L30" s="141"/>
      <c r="M30" s="141"/>
    </row>
    <row r="31" spans="8:13" x14ac:dyDescent="0.2">
      <c r="H31" s="141"/>
      <c r="I31" s="141"/>
      <c r="J31" s="141"/>
      <c r="K31" s="141"/>
      <c r="L31" s="141"/>
      <c r="M31" s="141"/>
    </row>
    <row r="32" spans="8:13" x14ac:dyDescent="0.2">
      <c r="H32" s="141"/>
      <c r="I32" s="141"/>
      <c r="J32" s="141"/>
      <c r="K32" s="141"/>
      <c r="L32" s="141"/>
      <c r="M32" s="141"/>
    </row>
    <row r="33" spans="8:13" x14ac:dyDescent="0.2">
      <c r="H33" s="141"/>
      <c r="I33" s="141"/>
      <c r="J33" s="141"/>
      <c r="K33" s="141"/>
      <c r="L33" s="141"/>
      <c r="M33" s="141"/>
    </row>
    <row r="34" spans="8:13" x14ac:dyDescent="0.2">
      <c r="H34" s="141"/>
      <c r="I34" s="141"/>
      <c r="J34" s="141"/>
      <c r="K34" s="141"/>
      <c r="L34" s="141"/>
      <c r="M34" s="141"/>
    </row>
    <row r="35" spans="8:13" x14ac:dyDescent="0.2">
      <c r="H35" s="141"/>
      <c r="I35" s="141"/>
      <c r="J35" s="141"/>
      <c r="K35" s="141"/>
      <c r="L35" s="141"/>
      <c r="M35" s="141"/>
    </row>
    <row r="36" spans="8:13" x14ac:dyDescent="0.2">
      <c r="H36" s="141"/>
      <c r="I36" s="141"/>
      <c r="J36" s="141"/>
      <c r="K36" s="141"/>
      <c r="L36" s="141"/>
      <c r="M36" s="141"/>
    </row>
    <row r="37" spans="8:13" x14ac:dyDescent="0.2">
      <c r="H37" s="141"/>
      <c r="I37" s="141"/>
      <c r="J37" s="141"/>
      <c r="K37" s="141"/>
      <c r="L37" s="141"/>
      <c r="M37" s="141"/>
    </row>
    <row r="38" spans="8:13" x14ac:dyDescent="0.2">
      <c r="H38" s="141"/>
      <c r="I38" s="141"/>
      <c r="J38" s="141"/>
      <c r="K38" s="141"/>
      <c r="L38" s="141"/>
      <c r="M38" s="141"/>
    </row>
    <row r="39" spans="8:13" x14ac:dyDescent="0.2">
      <c r="H39" s="141"/>
      <c r="I39" s="141"/>
      <c r="J39" s="141"/>
      <c r="K39" s="141"/>
      <c r="L39" s="141"/>
      <c r="M39" s="141"/>
    </row>
    <row r="40" spans="8:13" x14ac:dyDescent="0.2">
      <c r="H40" s="141"/>
      <c r="I40" s="141"/>
      <c r="J40" s="141"/>
      <c r="K40" s="141"/>
      <c r="L40" s="141"/>
      <c r="M40" s="141"/>
    </row>
    <row r="41" spans="8:13" x14ac:dyDescent="0.2">
      <c r="H41" s="141"/>
      <c r="I41" s="141"/>
      <c r="J41" s="141"/>
      <c r="K41" s="141"/>
      <c r="L41" s="141"/>
      <c r="M41" s="141"/>
    </row>
    <row r="42" spans="8:13" x14ac:dyDescent="0.2">
      <c r="H42" s="141"/>
      <c r="I42" s="141"/>
      <c r="J42" s="141"/>
      <c r="K42" s="141"/>
      <c r="L42" s="141"/>
      <c r="M42" s="141"/>
    </row>
    <row r="43" spans="8:13" x14ac:dyDescent="0.2">
      <c r="H43" s="141"/>
      <c r="I43" s="141"/>
      <c r="J43" s="141"/>
      <c r="K43" s="141"/>
      <c r="L43" s="141"/>
      <c r="M43" s="141"/>
    </row>
    <row r="44" spans="8:13" x14ac:dyDescent="0.2">
      <c r="H44" s="141"/>
      <c r="I44" s="141"/>
      <c r="J44" s="141"/>
      <c r="K44" s="141"/>
      <c r="L44" s="141"/>
      <c r="M44" s="141"/>
    </row>
    <row r="45" spans="8:13" x14ac:dyDescent="0.2">
      <c r="H45" s="141"/>
      <c r="I45" s="141"/>
      <c r="J45" s="141"/>
      <c r="K45" s="141"/>
      <c r="L45" s="141"/>
      <c r="M45" s="141"/>
    </row>
    <row r="46" spans="8:13" x14ac:dyDescent="0.2">
      <c r="H46" s="141"/>
      <c r="I46" s="141"/>
      <c r="J46" s="141"/>
      <c r="K46" s="141"/>
      <c r="L46" s="141"/>
      <c r="M46" s="141"/>
    </row>
    <row r="47" spans="8:13" x14ac:dyDescent="0.2">
      <c r="H47" s="141"/>
      <c r="I47" s="141"/>
      <c r="J47" s="141"/>
      <c r="K47" s="141"/>
      <c r="L47" s="141"/>
      <c r="M47" s="141"/>
    </row>
    <row r="48" spans="8:13" x14ac:dyDescent="0.2">
      <c r="H48" s="141"/>
      <c r="I48" s="141"/>
      <c r="J48" s="141"/>
      <c r="K48" s="141"/>
      <c r="L48" s="141"/>
      <c r="M48" s="141"/>
    </row>
    <row r="49" spans="8:13" x14ac:dyDescent="0.2">
      <c r="H49" s="141"/>
      <c r="I49" s="141"/>
      <c r="J49" s="141"/>
      <c r="K49" s="141"/>
      <c r="L49" s="141"/>
      <c r="M49" s="141"/>
    </row>
    <row r="50" spans="8:13" x14ac:dyDescent="0.2">
      <c r="H50" s="141"/>
      <c r="I50" s="141"/>
      <c r="J50" s="141"/>
      <c r="K50" s="141"/>
      <c r="L50" s="141"/>
      <c r="M50" s="141"/>
    </row>
    <row r="51" spans="8:13" x14ac:dyDescent="0.2">
      <c r="H51" s="141"/>
      <c r="I51" s="141"/>
      <c r="J51" s="141"/>
      <c r="K51" s="141"/>
      <c r="L51" s="141"/>
      <c r="M51" s="141"/>
    </row>
    <row r="52" spans="8:13" x14ac:dyDescent="0.2">
      <c r="H52" s="141"/>
      <c r="I52" s="141"/>
      <c r="J52" s="141"/>
      <c r="K52" s="141"/>
      <c r="L52" s="141"/>
      <c r="M52" s="141"/>
    </row>
    <row r="53" spans="8:13" x14ac:dyDescent="0.2">
      <c r="H53" s="141"/>
      <c r="I53" s="141"/>
      <c r="J53" s="141"/>
      <c r="K53" s="141"/>
      <c r="L53" s="141"/>
      <c r="M53" s="141"/>
    </row>
    <row r="54" spans="8:13" x14ac:dyDescent="0.2">
      <c r="H54" s="141"/>
      <c r="I54" s="141"/>
      <c r="J54" s="141"/>
      <c r="K54" s="141"/>
      <c r="L54" s="141"/>
      <c r="M54" s="141"/>
    </row>
    <row r="55" spans="8:13" x14ac:dyDescent="0.2">
      <c r="H55" s="141"/>
      <c r="I55" s="141"/>
      <c r="J55" s="141"/>
      <c r="K55" s="141"/>
      <c r="L55" s="141"/>
      <c r="M55" s="141"/>
    </row>
    <row r="56" spans="8:13" x14ac:dyDescent="0.2">
      <c r="H56" s="141"/>
      <c r="I56" s="141"/>
      <c r="J56" s="141"/>
      <c r="K56" s="141"/>
      <c r="L56" s="141"/>
      <c r="M56" s="141"/>
    </row>
    <row r="57" spans="8:13" x14ac:dyDescent="0.2">
      <c r="H57" s="141"/>
      <c r="I57" s="141"/>
      <c r="J57" s="141"/>
      <c r="K57" s="141"/>
      <c r="L57" s="141"/>
      <c r="M57" s="141"/>
    </row>
    <row r="58" spans="8:13" x14ac:dyDescent="0.2">
      <c r="H58" s="141"/>
      <c r="I58" s="141"/>
      <c r="J58" s="141"/>
      <c r="K58" s="141"/>
      <c r="L58" s="141"/>
      <c r="M58" s="141"/>
    </row>
    <row r="59" spans="8:13" x14ac:dyDescent="0.2">
      <c r="H59" s="141"/>
      <c r="I59" s="141"/>
      <c r="J59" s="141"/>
      <c r="K59" s="141"/>
      <c r="L59" s="141"/>
      <c r="M59" s="141"/>
    </row>
    <row r="60" spans="8:13" x14ac:dyDescent="0.2">
      <c r="H60" s="141"/>
      <c r="I60" s="141"/>
      <c r="J60" s="141"/>
      <c r="K60" s="141"/>
      <c r="L60" s="141"/>
      <c r="M60" s="141"/>
    </row>
    <row r="61" spans="8:13" x14ac:dyDescent="0.2">
      <c r="H61" s="141"/>
      <c r="I61" s="141"/>
      <c r="J61" s="141"/>
      <c r="K61" s="141"/>
      <c r="L61" s="141"/>
      <c r="M61" s="141"/>
    </row>
    <row r="62" spans="8:13" x14ac:dyDescent="0.2">
      <c r="H62" s="141"/>
      <c r="I62" s="141"/>
      <c r="J62" s="141"/>
      <c r="K62" s="141"/>
      <c r="L62" s="141"/>
      <c r="M62" s="141"/>
    </row>
    <row r="63" spans="8:13" x14ac:dyDescent="0.2">
      <c r="H63" s="141"/>
      <c r="I63" s="141"/>
      <c r="J63" s="141"/>
      <c r="K63" s="141"/>
      <c r="L63" s="141"/>
      <c r="M63" s="141"/>
    </row>
    <row r="64" spans="8:13" x14ac:dyDescent="0.2">
      <c r="H64" s="141"/>
      <c r="I64" s="141"/>
      <c r="J64" s="141"/>
      <c r="K64" s="141"/>
      <c r="L64" s="141"/>
      <c r="M64" s="141"/>
    </row>
    <row r="65" spans="8:13" x14ac:dyDescent="0.2">
      <c r="H65" s="141"/>
      <c r="I65" s="141"/>
      <c r="J65" s="141"/>
      <c r="K65" s="141"/>
      <c r="L65" s="141"/>
      <c r="M65" s="141"/>
    </row>
    <row r="66" spans="8:13" x14ac:dyDescent="0.2">
      <c r="H66" s="141"/>
      <c r="I66" s="141"/>
      <c r="J66" s="141"/>
      <c r="K66" s="141"/>
      <c r="L66" s="141"/>
      <c r="M66" s="141"/>
    </row>
    <row r="67" spans="8:13" x14ac:dyDescent="0.2">
      <c r="H67" s="141"/>
      <c r="I67" s="141"/>
      <c r="J67" s="141"/>
      <c r="K67" s="141"/>
      <c r="L67" s="141"/>
      <c r="M67" s="141"/>
    </row>
    <row r="68" spans="8:13" x14ac:dyDescent="0.2">
      <c r="H68" s="141"/>
      <c r="I68" s="141"/>
      <c r="J68" s="141"/>
      <c r="K68" s="141"/>
      <c r="L68" s="141"/>
      <c r="M68" s="141"/>
    </row>
    <row r="69" spans="8:13" x14ac:dyDescent="0.2">
      <c r="H69" s="141"/>
      <c r="I69" s="141"/>
      <c r="J69" s="141"/>
      <c r="K69" s="141"/>
      <c r="L69" s="141"/>
      <c r="M69" s="141"/>
    </row>
    <row r="70" spans="8:13" x14ac:dyDescent="0.2">
      <c r="H70" s="141"/>
      <c r="I70" s="141"/>
      <c r="J70" s="141"/>
      <c r="K70" s="141"/>
      <c r="L70" s="141"/>
      <c r="M70" s="141"/>
    </row>
    <row r="71" spans="8:13" x14ac:dyDescent="0.2">
      <c r="H71" s="141"/>
      <c r="I71" s="141"/>
      <c r="J71" s="141"/>
      <c r="K71" s="141"/>
      <c r="L71" s="141"/>
      <c r="M71" s="141"/>
    </row>
    <row r="72" spans="8:13" x14ac:dyDescent="0.2">
      <c r="H72" s="141"/>
      <c r="I72" s="141"/>
      <c r="J72" s="141"/>
      <c r="K72" s="141"/>
      <c r="L72" s="141"/>
      <c r="M72" s="141"/>
    </row>
    <row r="73" spans="8:13" x14ac:dyDescent="0.2">
      <c r="H73" s="141"/>
      <c r="I73" s="141"/>
      <c r="J73" s="141"/>
      <c r="K73" s="141"/>
      <c r="L73" s="141"/>
      <c r="M73" s="141"/>
    </row>
    <row r="74" spans="8:13" x14ac:dyDescent="0.2">
      <c r="H74" s="141"/>
      <c r="I74" s="141"/>
      <c r="J74" s="141"/>
      <c r="K74" s="141"/>
      <c r="L74" s="141"/>
      <c r="M74" s="141"/>
    </row>
    <row r="75" spans="8:13" x14ac:dyDescent="0.2">
      <c r="H75" s="141"/>
      <c r="I75" s="141"/>
      <c r="J75" s="141"/>
      <c r="K75" s="141"/>
      <c r="L75" s="141"/>
      <c r="M75" s="141"/>
    </row>
    <row r="76" spans="8:13" x14ac:dyDescent="0.2">
      <c r="H76" s="141"/>
      <c r="I76" s="141"/>
      <c r="J76" s="141"/>
      <c r="K76" s="141"/>
      <c r="L76" s="141"/>
      <c r="M76" s="141"/>
    </row>
    <row r="77" spans="8:13" x14ac:dyDescent="0.2">
      <c r="H77" s="141"/>
      <c r="I77" s="141"/>
      <c r="J77" s="141"/>
      <c r="K77" s="141"/>
      <c r="L77" s="141"/>
      <c r="M77" s="141"/>
    </row>
    <row r="78" spans="8:13" x14ac:dyDescent="0.2">
      <c r="H78" s="141"/>
      <c r="I78" s="141"/>
      <c r="J78" s="141"/>
      <c r="K78" s="141"/>
      <c r="L78" s="141"/>
      <c r="M78" s="141"/>
    </row>
    <row r="79" spans="8:13" x14ac:dyDescent="0.2">
      <c r="H79" s="141"/>
      <c r="I79" s="141"/>
      <c r="J79" s="141"/>
      <c r="K79" s="141"/>
      <c r="L79" s="141"/>
      <c r="M79" s="141"/>
    </row>
    <row r="80" spans="8:13" x14ac:dyDescent="0.2">
      <c r="H80" s="141"/>
      <c r="I80" s="141"/>
      <c r="J80" s="141"/>
      <c r="K80" s="141"/>
      <c r="L80" s="141"/>
      <c r="M80" s="141"/>
    </row>
    <row r="81" spans="8:13" x14ac:dyDescent="0.2">
      <c r="H81" s="141"/>
      <c r="I81" s="141"/>
      <c r="J81" s="141"/>
      <c r="K81" s="141"/>
      <c r="L81" s="141"/>
      <c r="M81" s="141"/>
    </row>
    <row r="82" spans="8:13" x14ac:dyDescent="0.2">
      <c r="H82" s="141"/>
      <c r="I82" s="141"/>
      <c r="J82" s="141"/>
      <c r="K82" s="141"/>
      <c r="L82" s="141"/>
      <c r="M82" s="141"/>
    </row>
    <row r="83" spans="8:13" x14ac:dyDescent="0.2">
      <c r="H83" s="141"/>
      <c r="I83" s="141"/>
      <c r="J83" s="141"/>
      <c r="K83" s="141"/>
      <c r="L83" s="141"/>
      <c r="M83" s="141"/>
    </row>
    <row r="84" spans="8:13" x14ac:dyDescent="0.2">
      <c r="H84" s="141"/>
      <c r="I84" s="141"/>
      <c r="J84" s="141"/>
      <c r="K84" s="141"/>
      <c r="L84" s="141"/>
      <c r="M84" s="141"/>
    </row>
    <row r="85" spans="8:13" x14ac:dyDescent="0.2">
      <c r="H85" s="141"/>
      <c r="I85" s="141"/>
      <c r="J85" s="141"/>
      <c r="K85" s="141"/>
      <c r="L85" s="141"/>
      <c r="M85" s="141"/>
    </row>
    <row r="86" spans="8:13" x14ac:dyDescent="0.2">
      <c r="H86" s="141"/>
      <c r="I86" s="141"/>
      <c r="J86" s="141"/>
      <c r="K86" s="141"/>
      <c r="L86" s="141"/>
      <c r="M86" s="141"/>
    </row>
    <row r="87" spans="8:13" x14ac:dyDescent="0.2">
      <c r="H87" s="141"/>
      <c r="I87" s="141"/>
      <c r="J87" s="141"/>
      <c r="K87" s="141"/>
      <c r="L87" s="141"/>
      <c r="M87" s="141"/>
    </row>
    <row r="88" spans="8:13" x14ac:dyDescent="0.2">
      <c r="H88" s="141"/>
      <c r="I88" s="141"/>
      <c r="J88" s="141"/>
      <c r="K88" s="141"/>
      <c r="L88" s="141"/>
      <c r="M88" s="141"/>
    </row>
    <row r="89" spans="8:13" x14ac:dyDescent="0.2">
      <c r="H89" s="141"/>
      <c r="I89" s="141"/>
      <c r="J89" s="141"/>
      <c r="K89" s="141"/>
      <c r="L89" s="141"/>
      <c r="M89" s="141"/>
    </row>
    <row r="90" spans="8:13" x14ac:dyDescent="0.2">
      <c r="H90" s="141"/>
      <c r="I90" s="141"/>
      <c r="J90" s="141"/>
      <c r="K90" s="141"/>
      <c r="L90" s="141"/>
      <c r="M90" s="141"/>
    </row>
    <row r="91" spans="8:13" x14ac:dyDescent="0.2">
      <c r="H91" s="141"/>
      <c r="I91" s="141"/>
      <c r="J91" s="141"/>
      <c r="K91" s="141"/>
      <c r="L91" s="141"/>
      <c r="M91" s="141"/>
    </row>
    <row r="92" spans="8:13" x14ac:dyDescent="0.2">
      <c r="H92" s="141"/>
      <c r="I92" s="141"/>
      <c r="J92" s="141"/>
      <c r="K92" s="141"/>
      <c r="L92" s="141"/>
      <c r="M92" s="141"/>
    </row>
    <row r="93" spans="8:13" x14ac:dyDescent="0.2">
      <c r="H93" s="141"/>
      <c r="I93" s="141"/>
      <c r="J93" s="141"/>
      <c r="K93" s="141"/>
      <c r="L93" s="141"/>
      <c r="M93" s="141"/>
    </row>
    <row r="94" spans="8:13" x14ac:dyDescent="0.2">
      <c r="H94" s="141"/>
      <c r="I94" s="141"/>
      <c r="J94" s="141"/>
      <c r="K94" s="141"/>
      <c r="L94" s="141"/>
      <c r="M94" s="141"/>
    </row>
    <row r="95" spans="8:13" x14ac:dyDescent="0.2">
      <c r="H95" s="141"/>
      <c r="I95" s="141"/>
      <c r="J95" s="141"/>
      <c r="K95" s="141"/>
      <c r="L95" s="141"/>
      <c r="M95" s="141"/>
    </row>
    <row r="96" spans="8:13" x14ac:dyDescent="0.2">
      <c r="H96" s="141"/>
      <c r="I96" s="141"/>
      <c r="J96" s="141"/>
      <c r="K96" s="141"/>
      <c r="L96" s="141"/>
      <c r="M96" s="141"/>
    </row>
    <row r="97" spans="8:13" x14ac:dyDescent="0.2">
      <c r="H97" s="141"/>
      <c r="I97" s="141"/>
      <c r="J97" s="141"/>
      <c r="K97" s="141"/>
      <c r="L97" s="141"/>
      <c r="M97" s="141"/>
    </row>
    <row r="98" spans="8:13" x14ac:dyDescent="0.2">
      <c r="H98" s="141"/>
      <c r="I98" s="141"/>
      <c r="J98" s="141"/>
      <c r="K98" s="141"/>
      <c r="L98" s="141"/>
      <c r="M98" s="141"/>
    </row>
    <row r="99" spans="8:13" x14ac:dyDescent="0.2">
      <c r="H99" s="141"/>
      <c r="I99" s="141"/>
      <c r="J99" s="141"/>
      <c r="K99" s="141"/>
      <c r="L99" s="141"/>
      <c r="M99" s="141"/>
    </row>
    <row r="100" spans="8:13" x14ac:dyDescent="0.2">
      <c r="H100" s="141"/>
      <c r="I100" s="141"/>
      <c r="J100" s="141"/>
      <c r="K100" s="141"/>
      <c r="L100" s="141"/>
      <c r="M100" s="141"/>
    </row>
    <row r="101" spans="8:13" x14ac:dyDescent="0.2">
      <c r="H101" s="141"/>
      <c r="I101" s="141"/>
      <c r="J101" s="141"/>
      <c r="K101" s="141"/>
      <c r="L101" s="141"/>
      <c r="M101" s="141"/>
    </row>
    <row r="102" spans="8:13" x14ac:dyDescent="0.2">
      <c r="H102" s="141"/>
      <c r="I102" s="141"/>
      <c r="J102" s="141"/>
      <c r="K102" s="141"/>
      <c r="L102" s="141"/>
      <c r="M102" s="141"/>
    </row>
    <row r="103" spans="8:13" x14ac:dyDescent="0.2">
      <c r="H103" s="141"/>
      <c r="I103" s="141"/>
      <c r="J103" s="141"/>
      <c r="K103" s="141"/>
      <c r="L103" s="141"/>
      <c r="M103" s="141"/>
    </row>
    <row r="104" spans="8:13" x14ac:dyDescent="0.2">
      <c r="H104" s="141"/>
      <c r="I104" s="141"/>
      <c r="J104" s="141"/>
      <c r="K104" s="141"/>
      <c r="L104" s="141"/>
      <c r="M104" s="141"/>
    </row>
    <row r="105" spans="8:13" x14ac:dyDescent="0.2">
      <c r="H105" s="141"/>
      <c r="I105" s="141"/>
      <c r="J105" s="141"/>
      <c r="K105" s="141"/>
      <c r="L105" s="141"/>
      <c r="M105" s="141"/>
    </row>
    <row r="106" spans="8:13" x14ac:dyDescent="0.2">
      <c r="H106" s="141"/>
      <c r="I106" s="141"/>
      <c r="J106" s="141"/>
      <c r="K106" s="141"/>
      <c r="L106" s="141"/>
      <c r="M106" s="141"/>
    </row>
    <row r="107" spans="8:13" x14ac:dyDescent="0.2">
      <c r="H107" s="141"/>
      <c r="I107" s="141"/>
      <c r="J107" s="141"/>
      <c r="K107" s="141"/>
      <c r="L107" s="141"/>
      <c r="M107" s="141"/>
    </row>
    <row r="108" spans="8:13" x14ac:dyDescent="0.2">
      <c r="H108" s="141"/>
      <c r="I108" s="141"/>
      <c r="J108" s="141"/>
      <c r="K108" s="141"/>
      <c r="L108" s="141"/>
      <c r="M108" s="141"/>
    </row>
    <row r="109" spans="8:13" x14ac:dyDescent="0.2">
      <c r="H109" s="141"/>
      <c r="I109" s="141"/>
      <c r="J109" s="141"/>
      <c r="K109" s="141"/>
      <c r="L109" s="141"/>
      <c r="M109" s="141"/>
    </row>
    <row r="110" spans="8:13" x14ac:dyDescent="0.2">
      <c r="H110" s="141"/>
      <c r="I110" s="141"/>
      <c r="J110" s="141"/>
      <c r="K110" s="141"/>
      <c r="L110" s="141"/>
      <c r="M110" s="141"/>
    </row>
    <row r="111" spans="8:13" x14ac:dyDescent="0.2">
      <c r="H111" s="141"/>
      <c r="I111" s="141"/>
      <c r="J111" s="141"/>
      <c r="K111" s="141"/>
      <c r="L111" s="141"/>
      <c r="M111" s="141"/>
    </row>
    <row r="112" spans="8:13" x14ac:dyDescent="0.2">
      <c r="H112" s="141"/>
      <c r="I112" s="141"/>
      <c r="J112" s="141"/>
      <c r="K112" s="141"/>
      <c r="L112" s="141"/>
      <c r="M112" s="141"/>
    </row>
    <row r="113" spans="8:13" x14ac:dyDescent="0.2">
      <c r="H113" s="141"/>
      <c r="I113" s="141"/>
      <c r="J113" s="141"/>
      <c r="K113" s="141"/>
      <c r="L113" s="141"/>
      <c r="M113" s="141"/>
    </row>
    <row r="114" spans="8:13" x14ac:dyDescent="0.2">
      <c r="H114" s="141"/>
      <c r="I114" s="141"/>
      <c r="J114" s="141"/>
      <c r="K114" s="141"/>
      <c r="L114" s="141"/>
      <c r="M114" s="141"/>
    </row>
    <row r="115" spans="8:13" x14ac:dyDescent="0.2">
      <c r="H115" s="141"/>
      <c r="I115" s="141"/>
      <c r="J115" s="141"/>
      <c r="K115" s="141"/>
      <c r="L115" s="141"/>
      <c r="M115" s="141"/>
    </row>
    <row r="116" spans="8:13" x14ac:dyDescent="0.2">
      <c r="H116" s="141"/>
      <c r="I116" s="141"/>
      <c r="J116" s="141"/>
      <c r="K116" s="141"/>
      <c r="L116" s="141"/>
      <c r="M116" s="141"/>
    </row>
    <row r="117" spans="8:13" x14ac:dyDescent="0.2">
      <c r="H117" s="141"/>
      <c r="I117" s="141"/>
      <c r="J117" s="141"/>
      <c r="K117" s="141"/>
      <c r="L117" s="141"/>
      <c r="M117" s="141"/>
    </row>
    <row r="118" spans="8:13" x14ac:dyDescent="0.2">
      <c r="H118" s="141"/>
      <c r="I118" s="141"/>
      <c r="J118" s="141"/>
      <c r="K118" s="141"/>
      <c r="L118" s="141"/>
      <c r="M118" s="141"/>
    </row>
    <row r="119" spans="8:13" x14ac:dyDescent="0.2">
      <c r="H119" s="141"/>
      <c r="I119" s="141"/>
      <c r="J119" s="141"/>
      <c r="K119" s="141"/>
      <c r="L119" s="141"/>
      <c r="M119" s="141"/>
    </row>
    <row r="120" spans="8:13" x14ac:dyDescent="0.2">
      <c r="H120" s="141"/>
      <c r="I120" s="141"/>
      <c r="J120" s="141"/>
      <c r="K120" s="141"/>
      <c r="L120" s="141"/>
      <c r="M120" s="141"/>
    </row>
    <row r="121" spans="8:13" x14ac:dyDescent="0.2">
      <c r="H121" s="141"/>
      <c r="I121" s="141"/>
      <c r="J121" s="141"/>
      <c r="K121" s="141"/>
      <c r="L121" s="141"/>
      <c r="M121" s="141"/>
    </row>
    <row r="122" spans="8:13" x14ac:dyDescent="0.2">
      <c r="H122" s="141"/>
      <c r="I122" s="141"/>
      <c r="J122" s="141"/>
      <c r="K122" s="141"/>
      <c r="L122" s="141"/>
      <c r="M122" s="141"/>
    </row>
    <row r="123" spans="8:13" x14ac:dyDescent="0.2">
      <c r="H123" s="141"/>
      <c r="I123" s="141"/>
      <c r="J123" s="141"/>
      <c r="K123" s="141"/>
      <c r="L123" s="141"/>
      <c r="M123" s="141"/>
    </row>
  </sheetData>
  <mergeCells count="3">
    <mergeCell ref="B2:B4"/>
    <mergeCell ref="C2:C4"/>
    <mergeCell ref="F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N120"/>
  <sheetViews>
    <sheetView showGridLines="0" topLeftCell="F1" zoomScale="80" zoomScaleNormal="80" workbookViewId="0">
      <selection activeCell="G23" sqref="G23"/>
    </sheetView>
  </sheetViews>
  <sheetFormatPr defaultColWidth="8.85546875" defaultRowHeight="15" x14ac:dyDescent="0.2"/>
  <cols>
    <col min="1" max="1" width="8.85546875" style="140"/>
    <col min="2" max="2" width="32.85546875" style="140" bestFit="1" customWidth="1"/>
    <col min="3" max="3" width="30.28515625" style="140" customWidth="1"/>
    <col min="4" max="4" width="40.28515625" style="140" customWidth="1"/>
    <col min="5" max="5" width="51.7109375" style="140" customWidth="1"/>
    <col min="6" max="6" width="50.42578125" style="140" customWidth="1"/>
    <col min="7" max="7" width="62.85546875" style="140" customWidth="1"/>
    <col min="8" max="8" width="17.5703125" style="140" customWidth="1"/>
    <col min="9" max="9" width="22.5703125" style="140" customWidth="1"/>
    <col min="10" max="10" width="21.7109375" style="140" customWidth="1"/>
    <col min="11" max="11" width="18.28515625" style="140" customWidth="1"/>
    <col min="12" max="12" width="20.28515625" style="140" customWidth="1"/>
    <col min="13" max="13" width="24" style="140" customWidth="1"/>
    <col min="14" max="14" width="8.85546875" style="140"/>
    <col min="15" max="15" width="11.5703125" style="140" bestFit="1" customWidth="1"/>
    <col min="16" max="16384" width="8.85546875" style="140"/>
  </cols>
  <sheetData>
    <row r="1" spans="1:14" ht="60.75" thickBot="1" x14ac:dyDescent="0.25">
      <c r="A1" s="149"/>
      <c r="B1" s="185"/>
      <c r="C1" s="185"/>
      <c r="D1" s="185"/>
      <c r="E1" s="185"/>
      <c r="F1" s="417" t="s">
        <v>0</v>
      </c>
      <c r="G1" s="678" t="s">
        <v>218</v>
      </c>
      <c r="H1" s="678" t="s">
        <v>217</v>
      </c>
      <c r="I1" s="678" t="s">
        <v>216</v>
      </c>
      <c r="J1" s="678" t="s">
        <v>215</v>
      </c>
      <c r="K1" s="678" t="s">
        <v>214</v>
      </c>
      <c r="L1" s="413" t="s">
        <v>213</v>
      </c>
      <c r="M1" s="412" t="s">
        <v>212</v>
      </c>
    </row>
    <row r="2" spans="1:14" s="687" customFormat="1" ht="51" customHeight="1" thickBot="1" x14ac:dyDescent="0.25">
      <c r="A2" s="184"/>
      <c r="B2" s="928"/>
      <c r="C2" s="929"/>
      <c r="D2" s="184"/>
      <c r="E2" s="184"/>
      <c r="F2" s="816" t="s">
        <v>387</v>
      </c>
      <c r="G2" s="815" t="s">
        <v>386</v>
      </c>
      <c r="H2" s="814">
        <v>1</v>
      </c>
      <c r="I2" s="814">
        <v>8</v>
      </c>
      <c r="J2" s="814"/>
      <c r="K2" s="814" t="s">
        <v>118</v>
      </c>
      <c r="L2" s="809">
        <v>12</v>
      </c>
      <c r="M2" s="808">
        <f>I2*L2</f>
        <v>96</v>
      </c>
    </row>
    <row r="3" spans="1:14" ht="39" customHeight="1" thickBot="1" x14ac:dyDescent="0.25">
      <c r="A3" s="149"/>
      <c r="B3" s="928"/>
      <c r="C3" s="929"/>
      <c r="D3" s="149"/>
      <c r="E3" s="149"/>
      <c r="F3" s="812" t="s">
        <v>385</v>
      </c>
      <c r="G3" s="813" t="s">
        <v>384</v>
      </c>
      <c r="H3" s="810">
        <v>1</v>
      </c>
      <c r="I3" s="810">
        <v>15</v>
      </c>
      <c r="J3" s="810"/>
      <c r="K3" s="810" t="s">
        <v>118</v>
      </c>
      <c r="L3" s="809">
        <v>12</v>
      </c>
      <c r="M3" s="808">
        <f>I3*L3</f>
        <v>180</v>
      </c>
    </row>
    <row r="4" spans="1:14" ht="45" customHeight="1" thickBot="1" x14ac:dyDescent="0.25">
      <c r="A4" s="149"/>
      <c r="B4" s="928"/>
      <c r="C4" s="929"/>
      <c r="D4" s="683"/>
      <c r="E4" s="149"/>
      <c r="F4" s="812" t="s">
        <v>383</v>
      </c>
      <c r="G4" s="811" t="s">
        <v>382</v>
      </c>
      <c r="H4" s="810">
        <v>1</v>
      </c>
      <c r="I4" s="810">
        <v>6</v>
      </c>
      <c r="J4" s="810"/>
      <c r="K4" s="810" t="s">
        <v>118</v>
      </c>
      <c r="L4" s="809">
        <v>12</v>
      </c>
      <c r="M4" s="808">
        <f>I4*L4</f>
        <v>72</v>
      </c>
    </row>
    <row r="5" spans="1:14" s="801" customFormat="1" ht="35.450000000000003" customHeight="1" thickBot="1" x14ac:dyDescent="0.25">
      <c r="B5" s="807"/>
      <c r="C5" s="806"/>
      <c r="D5" s="805"/>
      <c r="E5" s="805"/>
      <c r="F5" s="932" t="s">
        <v>168</v>
      </c>
      <c r="G5" s="933"/>
      <c r="H5" s="803">
        <f>SUM(H2:H4)</f>
        <v>3</v>
      </c>
      <c r="I5" s="803">
        <f>SUM(I2:I4)</f>
        <v>29</v>
      </c>
      <c r="J5" s="803">
        <f>SUM(J2:J4)</f>
        <v>0</v>
      </c>
      <c r="K5" s="804"/>
      <c r="L5" s="803"/>
      <c r="M5" s="802">
        <f>SUM(M2:M4)</f>
        <v>348</v>
      </c>
    </row>
    <row r="6" spans="1:14" s="144" customFormat="1" ht="48.6" customHeight="1" x14ac:dyDescent="0.2">
      <c r="B6" s="192"/>
      <c r="C6" s="191"/>
      <c r="D6" s="621"/>
      <c r="H6" s="145"/>
      <c r="I6" s="145"/>
      <c r="J6" s="145"/>
      <c r="K6" s="145"/>
      <c r="L6" s="620"/>
      <c r="M6" s="620"/>
    </row>
    <row r="7" spans="1:14" x14ac:dyDescent="0.2">
      <c r="B7" s="144"/>
      <c r="C7" s="144"/>
      <c r="D7" s="144"/>
      <c r="E7" s="144"/>
      <c r="F7" s="144"/>
      <c r="G7" s="144"/>
      <c r="H7" s="145"/>
      <c r="I7" s="145"/>
      <c r="J7" s="145"/>
      <c r="K7" s="145"/>
      <c r="L7" s="145"/>
      <c r="M7" s="145"/>
      <c r="N7" s="144"/>
    </row>
    <row r="8" spans="1:14" x14ac:dyDescent="0.2">
      <c r="B8" s="144"/>
      <c r="C8" s="144"/>
      <c r="D8" s="144"/>
      <c r="E8" s="144"/>
      <c r="F8" s="144"/>
      <c r="G8" s="144"/>
      <c r="H8" s="145"/>
      <c r="I8" s="145"/>
      <c r="J8" s="145"/>
      <c r="K8" s="145"/>
      <c r="L8" s="145"/>
      <c r="M8" s="145"/>
      <c r="N8" s="144"/>
    </row>
    <row r="9" spans="1:14" x14ac:dyDescent="0.2">
      <c r="B9" s="144"/>
      <c r="C9" s="144"/>
      <c r="D9" s="144"/>
      <c r="E9" s="144"/>
      <c r="F9" s="144"/>
      <c r="G9" s="144"/>
      <c r="H9" s="145"/>
      <c r="I9" s="145"/>
      <c r="J9" s="145"/>
      <c r="K9" s="145"/>
      <c r="L9" s="145"/>
      <c r="M9" s="145"/>
      <c r="N9" s="144"/>
    </row>
    <row r="10" spans="1:14" x14ac:dyDescent="0.2">
      <c r="B10" s="144"/>
      <c r="C10" s="144"/>
      <c r="D10" s="144"/>
      <c r="E10" s="144"/>
      <c r="F10" s="144"/>
      <c r="G10" s="144"/>
      <c r="H10" s="145"/>
      <c r="I10" s="145"/>
      <c r="J10" s="145"/>
      <c r="K10" s="145"/>
      <c r="L10" s="145"/>
      <c r="M10" s="145"/>
      <c r="N10" s="144"/>
    </row>
    <row r="11" spans="1:14" x14ac:dyDescent="0.2">
      <c r="H11" s="141"/>
      <c r="I11" s="141"/>
      <c r="J11" s="141"/>
      <c r="K11" s="141"/>
      <c r="L11" s="141"/>
      <c r="M11" s="141"/>
    </row>
    <row r="12" spans="1:14" x14ac:dyDescent="0.2">
      <c r="H12" s="141"/>
      <c r="I12" s="141"/>
      <c r="J12" s="141"/>
      <c r="K12" s="141"/>
      <c r="L12" s="141"/>
      <c r="M12" s="141"/>
    </row>
    <row r="13" spans="1:14" x14ac:dyDescent="0.2">
      <c r="H13" s="141"/>
      <c r="I13" s="141"/>
      <c r="J13" s="141"/>
      <c r="K13" s="141"/>
      <c r="L13" s="141"/>
      <c r="M13" s="141"/>
    </row>
    <row r="14" spans="1:14" x14ac:dyDescent="0.2">
      <c r="H14" s="141"/>
      <c r="I14" s="141"/>
      <c r="J14" s="141"/>
      <c r="K14" s="141"/>
      <c r="L14" s="141"/>
      <c r="M14" s="141"/>
    </row>
    <row r="15" spans="1:14" x14ac:dyDescent="0.2">
      <c r="H15" s="141"/>
      <c r="I15" s="141"/>
      <c r="J15" s="141"/>
      <c r="K15" s="141"/>
      <c r="L15" s="141"/>
      <c r="M15" s="141"/>
    </row>
    <row r="16" spans="1:14" x14ac:dyDescent="0.2">
      <c r="H16" s="141"/>
      <c r="I16" s="141"/>
      <c r="J16" s="141"/>
      <c r="K16" s="141"/>
      <c r="L16" s="141"/>
      <c r="M16" s="141"/>
    </row>
    <row r="17" spans="8:13" x14ac:dyDescent="0.2">
      <c r="H17" s="141"/>
      <c r="I17" s="141"/>
      <c r="J17" s="141"/>
      <c r="K17" s="141"/>
      <c r="L17" s="141"/>
      <c r="M17" s="141"/>
    </row>
    <row r="18" spans="8:13" x14ac:dyDescent="0.2">
      <c r="H18" s="141"/>
      <c r="I18" s="141"/>
      <c r="J18" s="141"/>
      <c r="K18" s="141"/>
      <c r="L18" s="141"/>
      <c r="M18" s="141"/>
    </row>
    <row r="19" spans="8:13" x14ac:dyDescent="0.2">
      <c r="H19" s="141"/>
      <c r="I19" s="141"/>
      <c r="J19" s="141"/>
      <c r="K19" s="141"/>
      <c r="L19" s="141"/>
      <c r="M19" s="141"/>
    </row>
    <row r="20" spans="8:13" x14ac:dyDescent="0.2">
      <c r="H20" s="141"/>
      <c r="I20" s="141"/>
      <c r="J20" s="141"/>
      <c r="K20" s="141"/>
      <c r="L20" s="141"/>
      <c r="M20" s="141"/>
    </row>
    <row r="21" spans="8:13" x14ac:dyDescent="0.2">
      <c r="H21" s="141"/>
      <c r="I21" s="141"/>
      <c r="J21" s="141"/>
      <c r="K21" s="141"/>
      <c r="L21" s="141"/>
      <c r="M21" s="141"/>
    </row>
    <row r="22" spans="8:13" x14ac:dyDescent="0.2">
      <c r="H22" s="141"/>
      <c r="I22" s="141"/>
      <c r="J22" s="141"/>
      <c r="K22" s="141"/>
      <c r="L22" s="141"/>
      <c r="M22" s="141"/>
    </row>
    <row r="23" spans="8:13" x14ac:dyDescent="0.2">
      <c r="H23" s="141"/>
      <c r="I23" s="141"/>
      <c r="J23" s="141"/>
      <c r="K23" s="141"/>
      <c r="L23" s="141"/>
      <c r="M23" s="141"/>
    </row>
    <row r="24" spans="8:13" x14ac:dyDescent="0.2">
      <c r="H24" s="141"/>
      <c r="I24" s="141"/>
      <c r="J24" s="141"/>
      <c r="K24" s="141"/>
      <c r="L24" s="141"/>
      <c r="M24" s="141"/>
    </row>
    <row r="25" spans="8:13" x14ac:dyDescent="0.2">
      <c r="H25" s="141"/>
      <c r="I25" s="141"/>
      <c r="J25" s="141"/>
      <c r="K25" s="141"/>
      <c r="L25" s="141"/>
      <c r="M25" s="141"/>
    </row>
    <row r="26" spans="8:13" x14ac:dyDescent="0.2">
      <c r="H26" s="141"/>
      <c r="I26" s="141"/>
      <c r="J26" s="141"/>
      <c r="K26" s="141"/>
      <c r="L26" s="141"/>
      <c r="M26" s="141"/>
    </row>
    <row r="27" spans="8:13" x14ac:dyDescent="0.2">
      <c r="H27" s="141"/>
      <c r="I27" s="141"/>
      <c r="J27" s="141"/>
      <c r="K27" s="141"/>
      <c r="L27" s="141"/>
      <c r="M27" s="141"/>
    </row>
    <row r="28" spans="8:13" x14ac:dyDescent="0.2">
      <c r="H28" s="141"/>
      <c r="I28" s="141"/>
      <c r="J28" s="141"/>
      <c r="K28" s="141"/>
      <c r="L28" s="141"/>
      <c r="M28" s="141"/>
    </row>
    <row r="29" spans="8:13" x14ac:dyDescent="0.2">
      <c r="H29" s="141"/>
      <c r="I29" s="141"/>
      <c r="J29" s="141"/>
      <c r="K29" s="141"/>
      <c r="L29" s="141"/>
      <c r="M29" s="141"/>
    </row>
    <row r="30" spans="8:13" x14ac:dyDescent="0.2">
      <c r="H30" s="141"/>
      <c r="I30" s="141"/>
      <c r="J30" s="141"/>
      <c r="K30" s="141"/>
      <c r="L30" s="141"/>
      <c r="M30" s="141"/>
    </row>
    <row r="31" spans="8:13" x14ac:dyDescent="0.2">
      <c r="H31" s="141"/>
      <c r="I31" s="141"/>
      <c r="J31" s="141"/>
      <c r="K31" s="141"/>
      <c r="L31" s="141"/>
      <c r="M31" s="141"/>
    </row>
    <row r="32" spans="8:13" x14ac:dyDescent="0.2">
      <c r="H32" s="141"/>
      <c r="I32" s="141"/>
      <c r="J32" s="141"/>
      <c r="K32" s="141"/>
      <c r="L32" s="141"/>
      <c r="M32" s="141"/>
    </row>
    <row r="33" spans="8:13" x14ac:dyDescent="0.2">
      <c r="H33" s="141"/>
      <c r="I33" s="141"/>
      <c r="J33" s="141"/>
      <c r="K33" s="141"/>
      <c r="L33" s="141"/>
      <c r="M33" s="141"/>
    </row>
    <row r="34" spans="8:13" x14ac:dyDescent="0.2">
      <c r="H34" s="141"/>
      <c r="I34" s="141"/>
      <c r="J34" s="141"/>
      <c r="K34" s="141"/>
      <c r="L34" s="141"/>
      <c r="M34" s="141"/>
    </row>
    <row r="35" spans="8:13" x14ac:dyDescent="0.2">
      <c r="H35" s="141"/>
      <c r="I35" s="141"/>
      <c r="J35" s="141"/>
      <c r="K35" s="141"/>
      <c r="L35" s="141"/>
      <c r="M35" s="141"/>
    </row>
    <row r="36" spans="8:13" x14ac:dyDescent="0.2">
      <c r="H36" s="141"/>
      <c r="I36" s="141"/>
      <c r="J36" s="141"/>
      <c r="K36" s="141"/>
      <c r="L36" s="141"/>
      <c r="M36" s="141"/>
    </row>
    <row r="37" spans="8:13" x14ac:dyDescent="0.2">
      <c r="H37" s="141"/>
      <c r="I37" s="141"/>
      <c r="J37" s="141"/>
      <c r="K37" s="141"/>
      <c r="L37" s="141"/>
      <c r="M37" s="141"/>
    </row>
    <row r="38" spans="8:13" x14ac:dyDescent="0.2">
      <c r="H38" s="141"/>
      <c r="I38" s="141"/>
      <c r="J38" s="141"/>
      <c r="K38" s="141"/>
      <c r="L38" s="141"/>
      <c r="M38" s="141"/>
    </row>
    <row r="39" spans="8:13" x14ac:dyDescent="0.2">
      <c r="H39" s="141"/>
      <c r="I39" s="141"/>
      <c r="J39" s="141"/>
      <c r="K39" s="141"/>
      <c r="L39" s="141"/>
      <c r="M39" s="141"/>
    </row>
    <row r="40" spans="8:13" x14ac:dyDescent="0.2">
      <c r="H40" s="141"/>
      <c r="I40" s="141"/>
      <c r="J40" s="141"/>
      <c r="K40" s="141"/>
      <c r="L40" s="141"/>
      <c r="M40" s="141"/>
    </row>
    <row r="41" spans="8:13" x14ac:dyDescent="0.2">
      <c r="H41" s="141"/>
      <c r="I41" s="141"/>
      <c r="J41" s="141"/>
      <c r="K41" s="141"/>
      <c r="L41" s="141"/>
      <c r="M41" s="141"/>
    </row>
    <row r="42" spans="8:13" x14ac:dyDescent="0.2">
      <c r="H42" s="141"/>
      <c r="I42" s="141"/>
      <c r="J42" s="141"/>
      <c r="K42" s="141"/>
      <c r="L42" s="141"/>
      <c r="M42" s="141"/>
    </row>
    <row r="43" spans="8:13" x14ac:dyDescent="0.2">
      <c r="H43" s="141"/>
      <c r="I43" s="141"/>
      <c r="J43" s="141"/>
      <c r="K43" s="141"/>
      <c r="L43" s="141"/>
      <c r="M43" s="141"/>
    </row>
    <row r="44" spans="8:13" x14ac:dyDescent="0.2">
      <c r="H44" s="141"/>
      <c r="I44" s="141"/>
      <c r="J44" s="141"/>
      <c r="K44" s="141"/>
      <c r="L44" s="141"/>
      <c r="M44" s="141"/>
    </row>
    <row r="45" spans="8:13" x14ac:dyDescent="0.2">
      <c r="H45" s="141"/>
      <c r="I45" s="141"/>
      <c r="J45" s="141"/>
      <c r="K45" s="141"/>
      <c r="L45" s="141"/>
      <c r="M45" s="141"/>
    </row>
    <row r="46" spans="8:13" x14ac:dyDescent="0.2">
      <c r="H46" s="141"/>
      <c r="I46" s="141"/>
      <c r="J46" s="141"/>
      <c r="K46" s="141"/>
      <c r="L46" s="141"/>
      <c r="M46" s="141"/>
    </row>
    <row r="47" spans="8:13" x14ac:dyDescent="0.2">
      <c r="H47" s="141"/>
      <c r="I47" s="141"/>
      <c r="J47" s="141"/>
      <c r="K47" s="141"/>
      <c r="L47" s="141"/>
      <c r="M47" s="141"/>
    </row>
    <row r="48" spans="8:13" x14ac:dyDescent="0.2">
      <c r="H48" s="141"/>
      <c r="I48" s="141"/>
      <c r="J48" s="141"/>
      <c r="K48" s="141"/>
      <c r="L48" s="141"/>
      <c r="M48" s="141"/>
    </row>
    <row r="49" spans="8:13" x14ac:dyDescent="0.2">
      <c r="H49" s="141"/>
      <c r="I49" s="141"/>
      <c r="J49" s="141"/>
      <c r="K49" s="141"/>
      <c r="L49" s="141"/>
      <c r="M49" s="141"/>
    </row>
    <row r="50" spans="8:13" x14ac:dyDescent="0.2">
      <c r="H50" s="141"/>
      <c r="I50" s="141"/>
      <c r="J50" s="141"/>
      <c r="K50" s="141"/>
      <c r="L50" s="141"/>
      <c r="M50" s="141"/>
    </row>
    <row r="51" spans="8:13" x14ac:dyDescent="0.2">
      <c r="H51" s="141"/>
      <c r="I51" s="141"/>
      <c r="J51" s="141"/>
      <c r="K51" s="141"/>
      <c r="L51" s="141"/>
      <c r="M51" s="141"/>
    </row>
    <row r="52" spans="8:13" x14ac:dyDescent="0.2">
      <c r="H52" s="141"/>
      <c r="I52" s="141"/>
      <c r="J52" s="141"/>
      <c r="K52" s="141"/>
      <c r="L52" s="141"/>
      <c r="M52" s="141"/>
    </row>
    <row r="53" spans="8:13" x14ac:dyDescent="0.2">
      <c r="H53" s="141"/>
      <c r="I53" s="141"/>
      <c r="J53" s="141"/>
      <c r="K53" s="141"/>
      <c r="L53" s="141"/>
      <c r="M53" s="141"/>
    </row>
    <row r="54" spans="8:13" x14ac:dyDescent="0.2">
      <c r="H54" s="141"/>
      <c r="I54" s="141"/>
      <c r="J54" s="141"/>
      <c r="K54" s="141"/>
      <c r="L54" s="141"/>
      <c r="M54" s="141"/>
    </row>
    <row r="55" spans="8:13" x14ac:dyDescent="0.2">
      <c r="H55" s="141"/>
      <c r="I55" s="141"/>
      <c r="J55" s="141"/>
      <c r="K55" s="141"/>
      <c r="L55" s="141"/>
      <c r="M55" s="141"/>
    </row>
    <row r="56" spans="8:13" x14ac:dyDescent="0.2">
      <c r="H56" s="141"/>
      <c r="I56" s="141"/>
      <c r="J56" s="141"/>
      <c r="K56" s="141"/>
      <c r="L56" s="141"/>
      <c r="M56" s="141"/>
    </row>
    <row r="57" spans="8:13" x14ac:dyDescent="0.2">
      <c r="H57" s="141"/>
      <c r="I57" s="141"/>
      <c r="J57" s="141"/>
      <c r="K57" s="141"/>
      <c r="L57" s="141"/>
      <c r="M57" s="141"/>
    </row>
    <row r="58" spans="8:13" x14ac:dyDescent="0.2">
      <c r="H58" s="141"/>
      <c r="I58" s="141"/>
      <c r="J58" s="141"/>
      <c r="K58" s="141"/>
      <c r="L58" s="141"/>
      <c r="M58" s="141"/>
    </row>
    <row r="59" spans="8:13" x14ac:dyDescent="0.2">
      <c r="H59" s="141"/>
      <c r="I59" s="141"/>
      <c r="J59" s="141"/>
      <c r="K59" s="141"/>
      <c r="L59" s="141"/>
      <c r="M59" s="141"/>
    </row>
    <row r="60" spans="8:13" x14ac:dyDescent="0.2">
      <c r="H60" s="141"/>
      <c r="I60" s="141"/>
      <c r="J60" s="141"/>
      <c r="K60" s="141"/>
      <c r="L60" s="141"/>
      <c r="M60" s="141"/>
    </row>
    <row r="61" spans="8:13" x14ac:dyDescent="0.2">
      <c r="H61" s="141"/>
      <c r="I61" s="141"/>
      <c r="J61" s="141"/>
      <c r="K61" s="141"/>
      <c r="L61" s="141"/>
      <c r="M61" s="141"/>
    </row>
    <row r="62" spans="8:13" x14ac:dyDescent="0.2">
      <c r="H62" s="141"/>
      <c r="I62" s="141"/>
      <c r="J62" s="141"/>
      <c r="K62" s="141"/>
      <c r="L62" s="141"/>
      <c r="M62" s="141"/>
    </row>
    <row r="63" spans="8:13" x14ac:dyDescent="0.2">
      <c r="H63" s="141"/>
      <c r="I63" s="141"/>
      <c r="J63" s="141"/>
      <c r="K63" s="141"/>
      <c r="L63" s="141"/>
      <c r="M63" s="141"/>
    </row>
    <row r="64" spans="8:13" x14ac:dyDescent="0.2">
      <c r="H64" s="141"/>
      <c r="I64" s="141"/>
      <c r="J64" s="141"/>
      <c r="K64" s="141"/>
      <c r="L64" s="141"/>
      <c r="M64" s="141"/>
    </row>
    <row r="65" spans="8:13" x14ac:dyDescent="0.2">
      <c r="H65" s="141"/>
      <c r="I65" s="141"/>
      <c r="J65" s="141"/>
      <c r="K65" s="141"/>
      <c r="L65" s="141"/>
      <c r="M65" s="141"/>
    </row>
    <row r="66" spans="8:13" x14ac:dyDescent="0.2">
      <c r="H66" s="141"/>
      <c r="I66" s="141"/>
      <c r="J66" s="141"/>
      <c r="K66" s="141"/>
      <c r="L66" s="141"/>
      <c r="M66" s="141"/>
    </row>
    <row r="67" spans="8:13" x14ac:dyDescent="0.2">
      <c r="H67" s="141"/>
      <c r="I67" s="141"/>
      <c r="J67" s="141"/>
      <c r="K67" s="141"/>
      <c r="L67" s="141"/>
      <c r="M67" s="141"/>
    </row>
    <row r="68" spans="8:13" x14ac:dyDescent="0.2">
      <c r="H68" s="141"/>
      <c r="I68" s="141"/>
      <c r="J68" s="141"/>
      <c r="K68" s="141"/>
      <c r="L68" s="141"/>
      <c r="M68" s="141"/>
    </row>
    <row r="69" spans="8:13" x14ac:dyDescent="0.2">
      <c r="H69" s="141"/>
      <c r="I69" s="141"/>
      <c r="J69" s="141"/>
      <c r="K69" s="141"/>
      <c r="L69" s="141"/>
      <c r="M69" s="141"/>
    </row>
    <row r="70" spans="8:13" x14ac:dyDescent="0.2">
      <c r="H70" s="141"/>
      <c r="I70" s="141"/>
      <c r="J70" s="141"/>
      <c r="K70" s="141"/>
      <c r="L70" s="141"/>
      <c r="M70" s="141"/>
    </row>
    <row r="71" spans="8:13" x14ac:dyDescent="0.2">
      <c r="H71" s="141"/>
      <c r="I71" s="141"/>
      <c r="J71" s="141"/>
      <c r="K71" s="141"/>
      <c r="L71" s="141"/>
      <c r="M71" s="141"/>
    </row>
    <row r="72" spans="8:13" x14ac:dyDescent="0.2">
      <c r="H72" s="141"/>
      <c r="I72" s="141"/>
      <c r="J72" s="141"/>
      <c r="K72" s="141"/>
      <c r="L72" s="141"/>
      <c r="M72" s="141"/>
    </row>
    <row r="73" spans="8:13" x14ac:dyDescent="0.2">
      <c r="H73" s="141"/>
      <c r="I73" s="141"/>
      <c r="J73" s="141"/>
      <c r="K73" s="141"/>
      <c r="L73" s="141"/>
      <c r="M73" s="141"/>
    </row>
    <row r="74" spans="8:13" x14ac:dyDescent="0.2">
      <c r="H74" s="141"/>
      <c r="I74" s="141"/>
      <c r="J74" s="141"/>
      <c r="K74" s="141"/>
      <c r="L74" s="141"/>
      <c r="M74" s="141"/>
    </row>
    <row r="75" spans="8:13" x14ac:dyDescent="0.2">
      <c r="H75" s="141"/>
      <c r="I75" s="141"/>
      <c r="J75" s="141"/>
      <c r="K75" s="141"/>
      <c r="L75" s="141"/>
      <c r="M75" s="141"/>
    </row>
    <row r="76" spans="8:13" x14ac:dyDescent="0.2">
      <c r="H76" s="141"/>
      <c r="I76" s="141"/>
      <c r="J76" s="141"/>
      <c r="K76" s="141"/>
      <c r="L76" s="141"/>
      <c r="M76" s="141"/>
    </row>
    <row r="77" spans="8:13" x14ac:dyDescent="0.2">
      <c r="H77" s="141"/>
      <c r="I77" s="141"/>
      <c r="J77" s="141"/>
      <c r="K77" s="141"/>
      <c r="L77" s="141"/>
      <c r="M77" s="141"/>
    </row>
    <row r="78" spans="8:13" x14ac:dyDescent="0.2">
      <c r="H78" s="141"/>
      <c r="I78" s="141"/>
      <c r="J78" s="141"/>
      <c r="K78" s="141"/>
      <c r="L78" s="141"/>
      <c r="M78" s="141"/>
    </row>
    <row r="79" spans="8:13" x14ac:dyDescent="0.2">
      <c r="H79" s="141"/>
      <c r="I79" s="141"/>
      <c r="J79" s="141"/>
      <c r="K79" s="141"/>
      <c r="L79" s="141"/>
      <c r="M79" s="141"/>
    </row>
    <row r="80" spans="8:13" x14ac:dyDescent="0.2">
      <c r="H80" s="141"/>
      <c r="I80" s="141"/>
      <c r="J80" s="141"/>
      <c r="K80" s="141"/>
      <c r="L80" s="141"/>
      <c r="M80" s="141"/>
    </row>
    <row r="81" spans="8:13" x14ac:dyDescent="0.2">
      <c r="H81" s="141"/>
      <c r="I81" s="141"/>
      <c r="J81" s="141"/>
      <c r="K81" s="141"/>
      <c r="L81" s="141"/>
      <c r="M81" s="141"/>
    </row>
    <row r="82" spans="8:13" x14ac:dyDescent="0.2">
      <c r="H82" s="141"/>
      <c r="I82" s="141"/>
      <c r="J82" s="141"/>
      <c r="K82" s="141"/>
      <c r="L82" s="141"/>
      <c r="M82" s="141"/>
    </row>
    <row r="83" spans="8:13" x14ac:dyDescent="0.2">
      <c r="H83" s="141"/>
      <c r="I83" s="141"/>
      <c r="J83" s="141"/>
      <c r="K83" s="141"/>
      <c r="L83" s="141"/>
      <c r="M83" s="141"/>
    </row>
    <row r="84" spans="8:13" x14ac:dyDescent="0.2">
      <c r="H84" s="141"/>
      <c r="I84" s="141"/>
      <c r="J84" s="141"/>
      <c r="K84" s="141"/>
      <c r="L84" s="141"/>
      <c r="M84" s="141"/>
    </row>
    <row r="85" spans="8:13" x14ac:dyDescent="0.2">
      <c r="H85" s="141"/>
      <c r="I85" s="141"/>
      <c r="J85" s="141"/>
      <c r="K85" s="141"/>
      <c r="L85" s="141"/>
      <c r="M85" s="141"/>
    </row>
    <row r="86" spans="8:13" x14ac:dyDescent="0.2">
      <c r="H86" s="141"/>
      <c r="I86" s="141"/>
      <c r="J86" s="141"/>
      <c r="K86" s="141"/>
      <c r="L86" s="141"/>
      <c r="M86" s="141"/>
    </row>
    <row r="87" spans="8:13" x14ac:dyDescent="0.2">
      <c r="H87" s="141"/>
      <c r="I87" s="141"/>
      <c r="J87" s="141"/>
      <c r="K87" s="141"/>
      <c r="L87" s="141"/>
      <c r="M87" s="141"/>
    </row>
    <row r="88" spans="8:13" x14ac:dyDescent="0.2">
      <c r="H88" s="141"/>
      <c r="I88" s="141"/>
      <c r="J88" s="141"/>
      <c r="K88" s="141"/>
      <c r="L88" s="141"/>
      <c r="M88" s="141"/>
    </row>
    <row r="89" spans="8:13" x14ac:dyDescent="0.2">
      <c r="H89" s="141"/>
      <c r="I89" s="141"/>
      <c r="J89" s="141"/>
      <c r="K89" s="141"/>
      <c r="L89" s="141"/>
      <c r="M89" s="141"/>
    </row>
    <row r="90" spans="8:13" x14ac:dyDescent="0.2">
      <c r="H90" s="141"/>
      <c r="I90" s="141"/>
      <c r="J90" s="141"/>
      <c r="K90" s="141"/>
      <c r="L90" s="141"/>
      <c r="M90" s="141"/>
    </row>
    <row r="91" spans="8:13" x14ac:dyDescent="0.2">
      <c r="H91" s="141"/>
      <c r="I91" s="141"/>
      <c r="J91" s="141"/>
      <c r="K91" s="141"/>
      <c r="L91" s="141"/>
      <c r="M91" s="141"/>
    </row>
    <row r="92" spans="8:13" x14ac:dyDescent="0.2">
      <c r="H92" s="141"/>
      <c r="I92" s="141"/>
      <c r="J92" s="141"/>
      <c r="K92" s="141"/>
      <c r="L92" s="141"/>
      <c r="M92" s="141"/>
    </row>
    <row r="93" spans="8:13" x14ac:dyDescent="0.2">
      <c r="H93" s="141"/>
      <c r="I93" s="141"/>
      <c r="J93" s="141"/>
      <c r="K93" s="141"/>
      <c r="L93" s="141"/>
      <c r="M93" s="141"/>
    </row>
    <row r="94" spans="8:13" x14ac:dyDescent="0.2">
      <c r="H94" s="141"/>
      <c r="I94" s="141"/>
      <c r="J94" s="141"/>
      <c r="K94" s="141"/>
      <c r="L94" s="141"/>
      <c r="M94" s="141"/>
    </row>
    <row r="95" spans="8:13" x14ac:dyDescent="0.2">
      <c r="H95" s="141"/>
      <c r="I95" s="141"/>
      <c r="J95" s="141"/>
      <c r="K95" s="141"/>
      <c r="L95" s="141"/>
      <c r="M95" s="141"/>
    </row>
    <row r="96" spans="8:13" x14ac:dyDescent="0.2">
      <c r="H96" s="141"/>
      <c r="I96" s="141"/>
      <c r="J96" s="141"/>
      <c r="K96" s="141"/>
      <c r="L96" s="141"/>
      <c r="M96" s="141"/>
    </row>
    <row r="97" spans="8:13" x14ac:dyDescent="0.2">
      <c r="H97" s="141"/>
      <c r="I97" s="141"/>
      <c r="J97" s="141"/>
      <c r="K97" s="141"/>
      <c r="L97" s="141"/>
      <c r="M97" s="141"/>
    </row>
    <row r="98" spans="8:13" x14ac:dyDescent="0.2">
      <c r="H98" s="141"/>
      <c r="I98" s="141"/>
      <c r="J98" s="141"/>
      <c r="K98" s="141"/>
      <c r="L98" s="141"/>
      <c r="M98" s="141"/>
    </row>
    <row r="99" spans="8:13" x14ac:dyDescent="0.2">
      <c r="H99" s="141"/>
      <c r="I99" s="141"/>
      <c r="J99" s="141"/>
      <c r="K99" s="141"/>
      <c r="L99" s="141"/>
      <c r="M99" s="141"/>
    </row>
    <row r="100" spans="8:13" x14ac:dyDescent="0.2">
      <c r="H100" s="141"/>
      <c r="I100" s="141"/>
      <c r="J100" s="141"/>
      <c r="K100" s="141"/>
      <c r="L100" s="141"/>
      <c r="M100" s="141"/>
    </row>
    <row r="101" spans="8:13" x14ac:dyDescent="0.2">
      <c r="H101" s="141"/>
      <c r="I101" s="141"/>
      <c r="J101" s="141"/>
      <c r="K101" s="141"/>
      <c r="L101" s="141"/>
      <c r="M101" s="141"/>
    </row>
    <row r="102" spans="8:13" x14ac:dyDescent="0.2">
      <c r="H102" s="141"/>
      <c r="I102" s="141"/>
      <c r="J102" s="141"/>
      <c r="K102" s="141"/>
      <c r="L102" s="141"/>
      <c r="M102" s="141"/>
    </row>
    <row r="103" spans="8:13" x14ac:dyDescent="0.2">
      <c r="H103" s="141"/>
      <c r="I103" s="141"/>
      <c r="J103" s="141"/>
      <c r="K103" s="141"/>
      <c r="L103" s="141"/>
      <c r="M103" s="141"/>
    </row>
    <row r="104" spans="8:13" x14ac:dyDescent="0.2">
      <c r="H104" s="141"/>
      <c r="I104" s="141"/>
      <c r="J104" s="141"/>
      <c r="K104" s="141"/>
      <c r="L104" s="141"/>
      <c r="M104" s="141"/>
    </row>
    <row r="105" spans="8:13" x14ac:dyDescent="0.2">
      <c r="H105" s="141"/>
      <c r="I105" s="141"/>
      <c r="J105" s="141"/>
      <c r="K105" s="141"/>
      <c r="L105" s="141"/>
      <c r="M105" s="141"/>
    </row>
    <row r="106" spans="8:13" x14ac:dyDescent="0.2">
      <c r="H106" s="141"/>
      <c r="I106" s="141"/>
      <c r="J106" s="141"/>
      <c r="K106" s="141"/>
      <c r="L106" s="141"/>
      <c r="M106" s="141"/>
    </row>
    <row r="107" spans="8:13" x14ac:dyDescent="0.2">
      <c r="H107" s="141"/>
      <c r="I107" s="141"/>
      <c r="J107" s="141"/>
      <c r="K107" s="141"/>
      <c r="L107" s="141"/>
      <c r="M107" s="141"/>
    </row>
    <row r="108" spans="8:13" x14ac:dyDescent="0.2">
      <c r="H108" s="141"/>
      <c r="I108" s="141"/>
      <c r="J108" s="141"/>
      <c r="K108" s="141"/>
      <c r="L108" s="141"/>
      <c r="M108" s="141"/>
    </row>
    <row r="109" spans="8:13" x14ac:dyDescent="0.2">
      <c r="H109" s="141"/>
      <c r="I109" s="141"/>
      <c r="J109" s="141"/>
      <c r="K109" s="141"/>
      <c r="L109" s="141"/>
      <c r="M109" s="141"/>
    </row>
    <row r="110" spans="8:13" x14ac:dyDescent="0.2">
      <c r="H110" s="141"/>
      <c r="I110" s="141"/>
      <c r="J110" s="141"/>
      <c r="K110" s="141"/>
      <c r="L110" s="141"/>
      <c r="M110" s="141"/>
    </row>
    <row r="111" spans="8:13" x14ac:dyDescent="0.2">
      <c r="H111" s="141"/>
      <c r="I111" s="141"/>
      <c r="J111" s="141"/>
      <c r="K111" s="141"/>
      <c r="L111" s="141"/>
      <c r="M111" s="141"/>
    </row>
    <row r="112" spans="8:13" x14ac:dyDescent="0.2">
      <c r="H112" s="141"/>
      <c r="I112" s="141"/>
      <c r="J112" s="141"/>
      <c r="K112" s="141"/>
      <c r="L112" s="141"/>
      <c r="M112" s="141"/>
    </row>
    <row r="113" spans="8:13" x14ac:dyDescent="0.2">
      <c r="H113" s="141"/>
      <c r="I113" s="141"/>
      <c r="J113" s="141"/>
      <c r="K113" s="141"/>
      <c r="L113" s="141"/>
      <c r="M113" s="141"/>
    </row>
    <row r="114" spans="8:13" x14ac:dyDescent="0.2">
      <c r="H114" s="141"/>
      <c r="I114" s="141"/>
      <c r="J114" s="141"/>
      <c r="K114" s="141"/>
      <c r="L114" s="141"/>
      <c r="M114" s="141"/>
    </row>
    <row r="115" spans="8:13" x14ac:dyDescent="0.2">
      <c r="H115" s="141"/>
      <c r="I115" s="141"/>
      <c r="J115" s="141"/>
      <c r="K115" s="141"/>
      <c r="L115" s="141"/>
      <c r="M115" s="141"/>
    </row>
    <row r="116" spans="8:13" x14ac:dyDescent="0.2">
      <c r="H116" s="141"/>
      <c r="I116" s="141"/>
      <c r="J116" s="141"/>
      <c r="K116" s="141"/>
      <c r="L116" s="141"/>
      <c r="M116" s="141"/>
    </row>
    <row r="117" spans="8:13" x14ac:dyDescent="0.2">
      <c r="H117" s="141"/>
      <c r="I117" s="141"/>
      <c r="J117" s="141"/>
      <c r="K117" s="141"/>
      <c r="L117" s="141"/>
      <c r="M117" s="141"/>
    </row>
    <row r="118" spans="8:13" x14ac:dyDescent="0.2">
      <c r="H118" s="141"/>
      <c r="I118" s="141"/>
      <c r="J118" s="141"/>
      <c r="K118" s="141"/>
      <c r="L118" s="141"/>
      <c r="M118" s="141"/>
    </row>
    <row r="119" spans="8:13" x14ac:dyDescent="0.2">
      <c r="H119" s="141"/>
      <c r="I119" s="141"/>
      <c r="J119" s="141"/>
      <c r="K119" s="141"/>
      <c r="L119" s="141"/>
      <c r="M119" s="141"/>
    </row>
    <row r="120" spans="8:13" x14ac:dyDescent="0.2">
      <c r="H120" s="141"/>
      <c r="I120" s="141"/>
      <c r="J120" s="141"/>
      <c r="K120" s="141"/>
      <c r="L120" s="141"/>
      <c r="M120" s="141"/>
    </row>
  </sheetData>
  <mergeCells count="3">
    <mergeCell ref="B2:B4"/>
    <mergeCell ref="C2:C4"/>
    <mergeCell ref="F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P187"/>
  <sheetViews>
    <sheetView showGridLines="0" topLeftCell="E1" zoomScale="80" zoomScaleNormal="80" workbookViewId="0">
      <pane ySplit="1" topLeftCell="A78" activePane="bottomLeft" state="frozen"/>
      <selection activeCell="E1" sqref="E1"/>
      <selection pane="bottomLeft" activeCell="O42" sqref="O42"/>
    </sheetView>
  </sheetViews>
  <sheetFormatPr defaultColWidth="8.85546875" defaultRowHeight="15" x14ac:dyDescent="0.2"/>
  <cols>
    <col min="1" max="1" width="32.7109375" style="140" customWidth="1"/>
    <col min="2" max="2" width="30.28515625" style="140" customWidth="1"/>
    <col min="3" max="3" width="41.28515625" style="140" customWidth="1"/>
    <col min="4" max="4" width="35.42578125" style="140" bestFit="1" customWidth="1"/>
    <col min="5" max="5" width="107.7109375" style="140" customWidth="1"/>
    <col min="6" max="6" width="43.42578125" style="140" customWidth="1"/>
    <col min="7" max="7" width="21.28515625" style="140" customWidth="1"/>
    <col min="8" max="8" width="22.5703125" style="140" customWidth="1"/>
    <col min="9" max="10" width="21.7109375" style="140" customWidth="1"/>
    <col min="11" max="11" width="18.28515625" style="140" customWidth="1"/>
    <col min="12" max="12" width="20.28515625" style="140" customWidth="1"/>
    <col min="13" max="13" width="24" style="140" customWidth="1"/>
    <col min="14" max="14" width="8.85546875" style="140"/>
    <col min="15" max="15" width="11.5703125" style="140" bestFit="1" customWidth="1"/>
    <col min="16" max="16384" width="8.85546875" style="140"/>
  </cols>
  <sheetData>
    <row r="1" spans="1:13" ht="60.75" thickBot="1" x14ac:dyDescent="0.25">
      <c r="A1" s="417" t="s">
        <v>222</v>
      </c>
      <c r="B1" s="679" t="s">
        <v>221</v>
      </c>
      <c r="C1" s="417" t="s">
        <v>220</v>
      </c>
      <c r="D1" s="678" t="s">
        <v>0</v>
      </c>
      <c r="E1" s="678" t="s">
        <v>219</v>
      </c>
      <c r="F1" s="678" t="s">
        <v>218</v>
      </c>
      <c r="G1" s="678" t="s">
        <v>217</v>
      </c>
      <c r="H1" s="678" t="s">
        <v>216</v>
      </c>
      <c r="I1" s="678" t="s">
        <v>215</v>
      </c>
      <c r="J1" s="829" t="s">
        <v>395</v>
      </c>
      <c r="K1" s="678" t="s">
        <v>214</v>
      </c>
      <c r="L1" s="413" t="s">
        <v>213</v>
      </c>
      <c r="M1" s="412" t="s">
        <v>212</v>
      </c>
    </row>
    <row r="2" spans="1:13" s="335" customFormat="1" ht="30" customHeight="1" x14ac:dyDescent="0.2">
      <c r="A2" s="1080" t="s">
        <v>311</v>
      </c>
      <c r="B2" s="1083" t="s">
        <v>255</v>
      </c>
      <c r="C2" s="677" t="s">
        <v>310</v>
      </c>
      <c r="D2" s="387" t="s">
        <v>9</v>
      </c>
      <c r="E2" s="387" t="s">
        <v>309</v>
      </c>
      <c r="F2" s="387"/>
      <c r="G2" s="676">
        <v>1</v>
      </c>
      <c r="H2" s="676">
        <v>1</v>
      </c>
      <c r="I2" s="675"/>
      <c r="J2" s="908">
        <v>1</v>
      </c>
      <c r="K2" s="675" t="s">
        <v>147</v>
      </c>
      <c r="L2" s="674">
        <f>18*1.2</f>
        <v>21.599999999999998</v>
      </c>
      <c r="M2" s="378">
        <f>H2*L2</f>
        <v>21.599999999999998</v>
      </c>
    </row>
    <row r="3" spans="1:13" s="335" customFormat="1" ht="45.75" thickBot="1" x14ac:dyDescent="0.25">
      <c r="A3" s="1081"/>
      <c r="B3" s="1084"/>
      <c r="C3" s="365" t="s">
        <v>308</v>
      </c>
      <c r="D3" s="399" t="s">
        <v>2</v>
      </c>
      <c r="E3" s="399" t="s">
        <v>307</v>
      </c>
      <c r="F3" s="388"/>
      <c r="G3" s="673"/>
      <c r="H3" s="673">
        <v>1</v>
      </c>
      <c r="I3" s="672">
        <v>1</v>
      </c>
      <c r="J3" s="909">
        <v>1</v>
      </c>
      <c r="K3" s="672" t="s">
        <v>118</v>
      </c>
      <c r="L3" s="671">
        <v>7.2</v>
      </c>
      <c r="M3" s="348">
        <f>H3*L3</f>
        <v>7.2</v>
      </c>
    </row>
    <row r="4" spans="1:13" s="335" customFormat="1" ht="31.5" customHeight="1" x14ac:dyDescent="0.2">
      <c r="A4" s="1081"/>
      <c r="B4" s="1084"/>
      <c r="C4" s="1034" t="s">
        <v>306</v>
      </c>
      <c r="D4" s="1036" t="s">
        <v>10</v>
      </c>
      <c r="E4" s="670" t="s">
        <v>305</v>
      </c>
      <c r="F4" s="1076"/>
      <c r="G4" s="1078">
        <v>1</v>
      </c>
      <c r="H4" s="380">
        <v>1</v>
      </c>
      <c r="I4" s="380"/>
      <c r="J4" s="885">
        <v>1</v>
      </c>
      <c r="K4" s="380" t="s">
        <v>147</v>
      </c>
      <c r="L4" s="379">
        <v>14.4</v>
      </c>
      <c r="M4" s="669">
        <f>H4*L4</f>
        <v>14.4</v>
      </c>
    </row>
    <row r="5" spans="1:13" s="335" customFormat="1" ht="31.5" customHeight="1" thickBot="1" x14ac:dyDescent="0.25">
      <c r="A5" s="1082"/>
      <c r="B5" s="1085"/>
      <c r="C5" s="1035"/>
      <c r="D5" s="1037"/>
      <c r="E5" s="668" t="s">
        <v>304</v>
      </c>
      <c r="F5" s="1077"/>
      <c r="G5" s="1079"/>
      <c r="H5" s="667">
        <v>6</v>
      </c>
      <c r="I5" s="667"/>
      <c r="J5" s="910">
        <v>5</v>
      </c>
      <c r="K5" s="667" t="s">
        <v>118</v>
      </c>
      <c r="L5" s="666">
        <v>7.2</v>
      </c>
      <c r="M5" s="665">
        <f>H5*L5</f>
        <v>43.2</v>
      </c>
    </row>
    <row r="6" spans="1:13" s="335" customFormat="1" ht="27" customHeight="1" thickBot="1" x14ac:dyDescent="0.25">
      <c r="A6" s="185"/>
      <c r="B6" s="185"/>
      <c r="C6" s="149"/>
      <c r="D6" s="149"/>
      <c r="E6" s="184"/>
      <c r="F6" s="339" t="s">
        <v>168</v>
      </c>
      <c r="G6" s="337">
        <f>SUM(G2:G5)</f>
        <v>2</v>
      </c>
      <c r="H6" s="337">
        <f>SUM(H2:H5)</f>
        <v>9</v>
      </c>
      <c r="I6" s="337">
        <f>SUM(I2:I5)</f>
        <v>1</v>
      </c>
      <c r="J6" s="326">
        <f>SUM(J2:J5)+'Етаж В (горен)'!J13+'Етаж В (горен)'!J14+'Етаж В (горен)'!J18+'Етаж В (горен)'!J19+'Етаж В (горен)'!J20</f>
        <v>20</v>
      </c>
      <c r="K6" s="338"/>
      <c r="L6" s="337"/>
      <c r="M6" s="336">
        <f>SUM(M2:M5)</f>
        <v>86.4</v>
      </c>
    </row>
    <row r="7" spans="1:13" s="149" customFormat="1" ht="48.75" customHeight="1" thickBot="1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30" x14ac:dyDescent="0.2">
      <c r="A8" s="1049" t="s">
        <v>31</v>
      </c>
      <c r="B8" s="1045" t="s">
        <v>303</v>
      </c>
      <c r="C8" s="663"/>
      <c r="D8" s="664" t="s">
        <v>9</v>
      </c>
      <c r="E8" s="663" t="s">
        <v>302</v>
      </c>
      <c r="F8" s="662"/>
      <c r="G8" s="661">
        <v>1</v>
      </c>
      <c r="H8" s="661">
        <v>1</v>
      </c>
      <c r="I8" s="661"/>
      <c r="J8" s="908">
        <v>1</v>
      </c>
      <c r="K8" s="661" t="s">
        <v>147</v>
      </c>
      <c r="L8" s="660">
        <f>15*1.2</f>
        <v>18</v>
      </c>
      <c r="M8" s="659">
        <f t="shared" ref="M8:M20" si="0">H8*L8</f>
        <v>18</v>
      </c>
    </row>
    <row r="9" spans="1:13" ht="30.75" thickBot="1" x14ac:dyDescent="0.25">
      <c r="A9" s="1050"/>
      <c r="B9" s="1046"/>
      <c r="C9" s="657" t="s">
        <v>301</v>
      </c>
      <c r="D9" s="658" t="s">
        <v>2</v>
      </c>
      <c r="E9" s="657" t="s">
        <v>300</v>
      </c>
      <c r="F9" s="656"/>
      <c r="G9" s="628"/>
      <c r="H9" s="628">
        <v>1</v>
      </c>
      <c r="I9" s="628">
        <v>1</v>
      </c>
      <c r="J9" s="883">
        <v>1</v>
      </c>
      <c r="K9" s="628" t="s">
        <v>118</v>
      </c>
      <c r="L9" s="650">
        <v>7.2</v>
      </c>
      <c r="M9" s="649">
        <f t="shared" si="0"/>
        <v>7.2</v>
      </c>
    </row>
    <row r="10" spans="1:13" x14ac:dyDescent="0.2">
      <c r="A10" s="1050"/>
      <c r="B10" s="1046"/>
      <c r="C10" s="1073"/>
      <c r="D10" s="1073" t="s">
        <v>10</v>
      </c>
      <c r="E10" s="655" t="s">
        <v>299</v>
      </c>
      <c r="F10" s="1019" t="s">
        <v>298</v>
      </c>
      <c r="G10" s="1007">
        <v>1</v>
      </c>
      <c r="H10" s="654">
        <v>1</v>
      </c>
      <c r="I10" s="654"/>
      <c r="J10" s="887">
        <v>1</v>
      </c>
      <c r="K10" s="654" t="s">
        <v>118</v>
      </c>
      <c r="L10" s="653">
        <v>12</v>
      </c>
      <c r="M10" s="652">
        <f t="shared" si="0"/>
        <v>12</v>
      </c>
    </row>
    <row r="11" spans="1:13" x14ac:dyDescent="0.2">
      <c r="A11" s="1050"/>
      <c r="B11" s="1046"/>
      <c r="C11" s="1074"/>
      <c r="D11" s="1074"/>
      <c r="E11" s="651" t="s">
        <v>297</v>
      </c>
      <c r="F11" s="1020"/>
      <c r="G11" s="1008"/>
      <c r="H11" s="639">
        <v>3</v>
      </c>
      <c r="I11" s="639"/>
      <c r="J11" s="911">
        <v>2</v>
      </c>
      <c r="K11" s="639" t="s">
        <v>118</v>
      </c>
      <c r="L11" s="642">
        <v>9</v>
      </c>
      <c r="M11" s="641">
        <f t="shared" si="0"/>
        <v>27</v>
      </c>
    </row>
    <row r="12" spans="1:13" ht="15.75" thickBot="1" x14ac:dyDescent="0.25">
      <c r="A12" s="1050"/>
      <c r="B12" s="1046"/>
      <c r="C12" s="1074"/>
      <c r="D12" s="1075"/>
      <c r="E12" s="629" t="s">
        <v>296</v>
      </c>
      <c r="F12" s="1021"/>
      <c r="G12" s="1009"/>
      <c r="H12" s="628">
        <v>8</v>
      </c>
      <c r="I12" s="628"/>
      <c r="J12" s="883">
        <v>6</v>
      </c>
      <c r="K12" s="628" t="s">
        <v>118</v>
      </c>
      <c r="L12" s="650">
        <v>7.2</v>
      </c>
      <c r="M12" s="649">
        <f t="shared" si="0"/>
        <v>57.6</v>
      </c>
    </row>
    <row r="13" spans="1:13" x14ac:dyDescent="0.2">
      <c r="A13" s="1050"/>
      <c r="B13" s="1047"/>
      <c r="C13" s="1089"/>
      <c r="D13" s="1022" t="s">
        <v>2</v>
      </c>
      <c r="E13" s="636" t="s">
        <v>295</v>
      </c>
      <c r="F13" s="1019" t="s">
        <v>240</v>
      </c>
      <c r="G13" s="1086"/>
      <c r="H13" s="632">
        <v>1</v>
      </c>
      <c r="I13" s="632">
        <v>1</v>
      </c>
      <c r="J13" s="940">
        <v>22</v>
      </c>
      <c r="K13" s="632" t="s">
        <v>118</v>
      </c>
      <c r="L13" s="648">
        <v>9</v>
      </c>
      <c r="M13" s="647">
        <f t="shared" si="0"/>
        <v>9</v>
      </c>
    </row>
    <row r="14" spans="1:13" x14ac:dyDescent="0.2">
      <c r="A14" s="1050"/>
      <c r="B14" s="1047"/>
      <c r="C14" s="1090"/>
      <c r="D14" s="1023"/>
      <c r="E14" s="646" t="s">
        <v>294</v>
      </c>
      <c r="F14" s="1020"/>
      <c r="G14" s="1087"/>
      <c r="H14" s="645">
        <v>1</v>
      </c>
      <c r="I14" s="645">
        <v>1</v>
      </c>
      <c r="J14" s="941"/>
      <c r="K14" s="645" t="s">
        <v>118</v>
      </c>
      <c r="L14" s="644">
        <v>9</v>
      </c>
      <c r="M14" s="643">
        <f t="shared" si="0"/>
        <v>9</v>
      </c>
    </row>
    <row r="15" spans="1:13" x14ac:dyDescent="0.2">
      <c r="A15" s="1050"/>
      <c r="B15" s="1047"/>
      <c r="C15" s="1090"/>
      <c r="D15" s="1024"/>
      <c r="E15" s="640" t="s">
        <v>293</v>
      </c>
      <c r="F15" s="1020"/>
      <c r="G15" s="1088"/>
      <c r="H15" s="639">
        <v>1</v>
      </c>
      <c r="I15" s="639">
        <v>1</v>
      </c>
      <c r="J15" s="941"/>
      <c r="K15" s="639" t="s">
        <v>118</v>
      </c>
      <c r="L15" s="642">
        <v>9</v>
      </c>
      <c r="M15" s="641">
        <f t="shared" si="0"/>
        <v>9</v>
      </c>
    </row>
    <row r="16" spans="1:13" ht="18" customHeight="1" thickBot="1" x14ac:dyDescent="0.25">
      <c r="A16" s="1050"/>
      <c r="B16" s="1047"/>
      <c r="C16" s="1091"/>
      <c r="D16" s="1024"/>
      <c r="E16" s="640" t="s">
        <v>292</v>
      </c>
      <c r="F16" s="1021"/>
      <c r="G16" s="1088"/>
      <c r="H16" s="640">
        <v>6</v>
      </c>
      <c r="I16" s="640">
        <v>6</v>
      </c>
      <c r="J16" s="941"/>
      <c r="K16" s="639" t="s">
        <v>118</v>
      </c>
      <c r="L16" s="638">
        <v>7.2</v>
      </c>
      <c r="M16" s="637">
        <f t="shared" si="0"/>
        <v>43.2</v>
      </c>
    </row>
    <row r="17" spans="1:13" ht="32.25" customHeight="1" x14ac:dyDescent="0.2">
      <c r="A17" s="1050"/>
      <c r="B17" s="1047"/>
      <c r="C17" s="1089"/>
      <c r="D17" s="1022" t="s">
        <v>2</v>
      </c>
      <c r="E17" s="636" t="s">
        <v>291</v>
      </c>
      <c r="F17" s="1019" t="s">
        <v>240</v>
      </c>
      <c r="G17" s="1086"/>
      <c r="H17" s="636">
        <v>1</v>
      </c>
      <c r="I17" s="636">
        <v>1</v>
      </c>
      <c r="J17" s="941"/>
      <c r="K17" s="632" t="s">
        <v>118</v>
      </c>
      <c r="L17" s="635">
        <v>12</v>
      </c>
      <c r="M17" s="634">
        <f t="shared" si="0"/>
        <v>12</v>
      </c>
    </row>
    <row r="18" spans="1:13" ht="32.25" customHeight="1" thickBot="1" x14ac:dyDescent="0.25">
      <c r="A18" s="1050"/>
      <c r="B18" s="1046"/>
      <c r="C18" s="1091"/>
      <c r="D18" s="1092"/>
      <c r="E18" s="629" t="s">
        <v>290</v>
      </c>
      <c r="F18" s="1021"/>
      <c r="G18" s="1093"/>
      <c r="H18" s="629">
        <v>6</v>
      </c>
      <c r="I18" s="629">
        <v>6</v>
      </c>
      <c r="J18" s="941"/>
      <c r="K18" s="628" t="s">
        <v>118</v>
      </c>
      <c r="L18" s="627">
        <v>7.2</v>
      </c>
      <c r="M18" s="626">
        <f t="shared" si="0"/>
        <v>43.2</v>
      </c>
    </row>
    <row r="19" spans="1:13" ht="46.5" customHeight="1" x14ac:dyDescent="0.2">
      <c r="A19" s="1050"/>
      <c r="B19" s="1046"/>
      <c r="C19" s="1096" t="s">
        <v>289</v>
      </c>
      <c r="D19" s="1030" t="s">
        <v>2</v>
      </c>
      <c r="E19" s="633" t="s">
        <v>288</v>
      </c>
      <c r="F19" s="1019" t="s">
        <v>281</v>
      </c>
      <c r="G19" s="1007"/>
      <c r="H19" s="633">
        <v>1</v>
      </c>
      <c r="I19" s="633">
        <v>1</v>
      </c>
      <c r="J19" s="941"/>
      <c r="K19" s="632" t="s">
        <v>118</v>
      </c>
      <c r="L19" s="631">
        <v>9</v>
      </c>
      <c r="M19" s="630">
        <f t="shared" si="0"/>
        <v>9</v>
      </c>
    </row>
    <row r="20" spans="1:13" ht="46.5" customHeight="1" thickBot="1" x14ac:dyDescent="0.25">
      <c r="A20" s="1051"/>
      <c r="B20" s="1048"/>
      <c r="C20" s="1097"/>
      <c r="D20" s="1031"/>
      <c r="E20" s="629" t="s">
        <v>287</v>
      </c>
      <c r="F20" s="1021"/>
      <c r="G20" s="1009"/>
      <c r="H20" s="629">
        <v>10</v>
      </c>
      <c r="I20" s="629">
        <v>10</v>
      </c>
      <c r="J20" s="942"/>
      <c r="K20" s="628" t="s">
        <v>118</v>
      </c>
      <c r="L20" s="627">
        <v>7.2</v>
      </c>
      <c r="M20" s="626">
        <f t="shared" si="0"/>
        <v>72</v>
      </c>
    </row>
    <row r="21" spans="1:13" s="150" customFormat="1" ht="30.75" customHeight="1" thickBot="1" x14ac:dyDescent="0.25">
      <c r="A21" s="192"/>
      <c r="B21" s="191"/>
      <c r="C21" s="174"/>
      <c r="D21" s="174"/>
      <c r="E21" s="174"/>
      <c r="F21" s="625" t="s">
        <v>168</v>
      </c>
      <c r="G21" s="623">
        <f>SUM(G8:G20)</f>
        <v>2</v>
      </c>
      <c r="H21" s="623">
        <f>SUM(H8:H20)</f>
        <v>41</v>
      </c>
      <c r="I21" s="623">
        <f>SUM(I8:I20)</f>
        <v>28</v>
      </c>
      <c r="J21" s="773">
        <f>SUM(J8:J20)</f>
        <v>33</v>
      </c>
      <c r="K21" s="624"/>
      <c r="L21" s="623"/>
      <c r="M21" s="622">
        <f>SUM(M8:M20)</f>
        <v>328.2</v>
      </c>
    </row>
    <row r="22" spans="1:13" s="144" customFormat="1" ht="48.6" customHeight="1" thickBot="1" x14ac:dyDescent="0.25">
      <c r="A22" s="192"/>
      <c r="B22" s="191"/>
      <c r="C22" s="621"/>
      <c r="G22" s="145"/>
      <c r="H22" s="145"/>
      <c r="I22" s="145"/>
      <c r="J22" s="145"/>
      <c r="K22" s="145"/>
      <c r="L22" s="620"/>
      <c r="M22" s="620"/>
    </row>
    <row r="23" spans="1:13" ht="57" customHeight="1" thickBot="1" x14ac:dyDescent="0.25">
      <c r="A23" s="1055" t="s">
        <v>32</v>
      </c>
      <c r="B23" s="1052" t="s">
        <v>286</v>
      </c>
      <c r="C23" s="619"/>
      <c r="D23" s="617" t="s">
        <v>9</v>
      </c>
      <c r="E23" s="618" t="s">
        <v>285</v>
      </c>
      <c r="F23" s="617"/>
      <c r="G23" s="616">
        <v>1</v>
      </c>
      <c r="H23" s="616">
        <v>1</v>
      </c>
      <c r="I23" s="615"/>
      <c r="J23" s="884">
        <v>1</v>
      </c>
      <c r="K23" s="615" t="s">
        <v>147</v>
      </c>
      <c r="L23" s="614">
        <v>18</v>
      </c>
      <c r="M23" s="613">
        <f t="shared" ref="M23:M33" si="1">H23*L23</f>
        <v>18</v>
      </c>
    </row>
    <row r="24" spans="1:13" ht="41.25" customHeight="1" x14ac:dyDescent="0.2">
      <c r="A24" s="1056"/>
      <c r="B24" s="1053"/>
      <c r="C24" s="1094"/>
      <c r="D24" s="987" t="s">
        <v>2</v>
      </c>
      <c r="E24" s="612" t="s">
        <v>284</v>
      </c>
      <c r="F24" s="1032" t="s">
        <v>281</v>
      </c>
      <c r="G24" s="1028"/>
      <c r="H24" s="611">
        <v>1</v>
      </c>
      <c r="I24" s="610">
        <v>1</v>
      </c>
      <c r="J24" s="943">
        <v>13</v>
      </c>
      <c r="K24" s="609" t="s">
        <v>118</v>
      </c>
      <c r="L24" s="608">
        <v>12</v>
      </c>
      <c r="M24" s="607">
        <f t="shared" si="1"/>
        <v>12</v>
      </c>
    </row>
    <row r="25" spans="1:13" ht="41.25" customHeight="1" thickBot="1" x14ac:dyDescent="0.25">
      <c r="A25" s="1056"/>
      <c r="B25" s="1053"/>
      <c r="C25" s="1095"/>
      <c r="D25" s="988"/>
      <c r="E25" s="606" t="s">
        <v>283</v>
      </c>
      <c r="F25" s="1033"/>
      <c r="G25" s="1029"/>
      <c r="H25" s="605">
        <v>5</v>
      </c>
      <c r="I25" s="604">
        <v>5</v>
      </c>
      <c r="J25" s="944"/>
      <c r="K25" s="604" t="s">
        <v>118</v>
      </c>
      <c r="L25" s="582">
        <v>7.2</v>
      </c>
      <c r="M25" s="581">
        <f t="shared" si="1"/>
        <v>36</v>
      </c>
    </row>
    <row r="26" spans="1:13" ht="41.25" customHeight="1" x14ac:dyDescent="0.2">
      <c r="A26" s="1056"/>
      <c r="B26" s="1053"/>
      <c r="C26" s="983"/>
      <c r="D26" s="987" t="s">
        <v>2</v>
      </c>
      <c r="E26" s="600" t="s">
        <v>282</v>
      </c>
      <c r="F26" s="1025" t="s">
        <v>281</v>
      </c>
      <c r="G26" s="1014"/>
      <c r="H26" s="603">
        <v>1</v>
      </c>
      <c r="I26" s="602">
        <v>1</v>
      </c>
      <c r="J26" s="944"/>
      <c r="K26" s="602" t="s">
        <v>118</v>
      </c>
      <c r="L26" s="597">
        <v>12</v>
      </c>
      <c r="M26" s="601">
        <f t="shared" si="1"/>
        <v>12</v>
      </c>
    </row>
    <row r="27" spans="1:13" ht="41.25" customHeight="1" thickBot="1" x14ac:dyDescent="0.25">
      <c r="A27" s="1056"/>
      <c r="B27" s="1053"/>
      <c r="C27" s="985"/>
      <c r="D27" s="989"/>
      <c r="E27" s="580" t="s">
        <v>280</v>
      </c>
      <c r="F27" s="1026"/>
      <c r="G27" s="1016"/>
      <c r="H27" s="579">
        <v>4</v>
      </c>
      <c r="I27" s="578">
        <v>4</v>
      </c>
      <c r="J27" s="944"/>
      <c r="K27" s="578" t="s">
        <v>118</v>
      </c>
      <c r="L27" s="577">
        <v>7.2</v>
      </c>
      <c r="M27" s="576">
        <f t="shared" si="1"/>
        <v>28.8</v>
      </c>
    </row>
    <row r="28" spans="1:13" ht="27.75" customHeight="1" x14ac:dyDescent="0.2">
      <c r="A28" s="1056"/>
      <c r="B28" s="1053"/>
      <c r="C28" s="983"/>
      <c r="D28" s="987" t="s">
        <v>2</v>
      </c>
      <c r="E28" s="600" t="s">
        <v>279</v>
      </c>
      <c r="F28" s="990" t="s">
        <v>240</v>
      </c>
      <c r="G28" s="1014"/>
      <c r="H28" s="599">
        <v>1</v>
      </c>
      <c r="I28" s="598">
        <v>1</v>
      </c>
      <c r="J28" s="944"/>
      <c r="K28" s="598" t="s">
        <v>118</v>
      </c>
      <c r="L28" s="597">
        <v>12</v>
      </c>
      <c r="M28" s="596">
        <f t="shared" si="1"/>
        <v>12</v>
      </c>
    </row>
    <row r="29" spans="1:13" ht="27.75" customHeight="1" x14ac:dyDescent="0.2">
      <c r="A29" s="1056"/>
      <c r="B29" s="1053"/>
      <c r="C29" s="984"/>
      <c r="D29" s="988"/>
      <c r="E29" s="595" t="s">
        <v>278</v>
      </c>
      <c r="F29" s="991"/>
      <c r="G29" s="1015"/>
      <c r="H29" s="594">
        <v>1</v>
      </c>
      <c r="I29" s="593">
        <v>1</v>
      </c>
      <c r="J29" s="944"/>
      <c r="K29" s="593" t="s">
        <v>118</v>
      </c>
      <c r="L29" s="592">
        <v>9</v>
      </c>
      <c r="M29" s="591">
        <f t="shared" si="1"/>
        <v>9</v>
      </c>
    </row>
    <row r="30" spans="1:13" ht="27.75" customHeight="1" thickBot="1" x14ac:dyDescent="0.25">
      <c r="A30" s="1056"/>
      <c r="B30" s="1053"/>
      <c r="C30" s="985"/>
      <c r="D30" s="989"/>
      <c r="E30" s="580" t="s">
        <v>277</v>
      </c>
      <c r="F30" s="992"/>
      <c r="G30" s="1016"/>
      <c r="H30" s="579">
        <v>3</v>
      </c>
      <c r="I30" s="578">
        <v>3</v>
      </c>
      <c r="J30" s="945"/>
      <c r="K30" s="578" t="s">
        <v>118</v>
      </c>
      <c r="L30" s="577">
        <v>7.2</v>
      </c>
      <c r="M30" s="576">
        <f t="shared" si="1"/>
        <v>21.6</v>
      </c>
    </row>
    <row r="31" spans="1:13" ht="18.75" customHeight="1" x14ac:dyDescent="0.2">
      <c r="A31" s="1056"/>
      <c r="B31" s="1053"/>
      <c r="C31" s="980" t="s">
        <v>276</v>
      </c>
      <c r="D31" s="987" t="s">
        <v>10</v>
      </c>
      <c r="E31" s="590" t="s">
        <v>275</v>
      </c>
      <c r="F31" s="990" t="s">
        <v>230</v>
      </c>
      <c r="G31" s="1014">
        <v>1</v>
      </c>
      <c r="H31" s="589">
        <v>1</v>
      </c>
      <c r="I31" s="588"/>
      <c r="J31" s="886">
        <v>1</v>
      </c>
      <c r="K31" s="588" t="s">
        <v>118</v>
      </c>
      <c r="L31" s="587">
        <v>12</v>
      </c>
      <c r="M31" s="586">
        <f t="shared" si="1"/>
        <v>12</v>
      </c>
    </row>
    <row r="32" spans="1:13" ht="18.75" customHeight="1" x14ac:dyDescent="0.2">
      <c r="A32" s="1056"/>
      <c r="B32" s="1053"/>
      <c r="C32" s="981"/>
      <c r="D32" s="988"/>
      <c r="E32" s="585" t="s">
        <v>274</v>
      </c>
      <c r="F32" s="991"/>
      <c r="G32" s="1015"/>
      <c r="H32" s="584">
        <v>1</v>
      </c>
      <c r="I32" s="583"/>
      <c r="J32" s="911">
        <v>1</v>
      </c>
      <c r="K32" s="583" t="s">
        <v>118</v>
      </c>
      <c r="L32" s="582">
        <v>12</v>
      </c>
      <c r="M32" s="581">
        <f t="shared" si="1"/>
        <v>12</v>
      </c>
    </row>
    <row r="33" spans="1:15" ht="18.75" customHeight="1" thickBot="1" x14ac:dyDescent="0.25">
      <c r="A33" s="1057"/>
      <c r="B33" s="1054"/>
      <c r="C33" s="982"/>
      <c r="D33" s="989"/>
      <c r="E33" s="580" t="s">
        <v>273</v>
      </c>
      <c r="F33" s="992"/>
      <c r="G33" s="1016"/>
      <c r="H33" s="579">
        <v>4</v>
      </c>
      <c r="I33" s="578"/>
      <c r="J33" s="883">
        <v>3</v>
      </c>
      <c r="K33" s="578" t="s">
        <v>118</v>
      </c>
      <c r="L33" s="577">
        <v>7.2</v>
      </c>
      <c r="M33" s="576">
        <f t="shared" si="1"/>
        <v>28.8</v>
      </c>
    </row>
    <row r="34" spans="1:15" ht="29.25" customHeight="1" thickBot="1" x14ac:dyDescent="0.25">
      <c r="A34" s="185"/>
      <c r="B34" s="184"/>
      <c r="C34" s="174"/>
      <c r="D34" s="174"/>
      <c r="E34" s="174"/>
      <c r="F34" s="575" t="s">
        <v>168</v>
      </c>
      <c r="G34" s="573">
        <f>SUM(G23:G33)</f>
        <v>2</v>
      </c>
      <c r="H34" s="573">
        <f>SUM(H23:H33)</f>
        <v>23</v>
      </c>
      <c r="I34" s="573">
        <f>SUM(I23:I33)</f>
        <v>16</v>
      </c>
      <c r="J34" s="326">
        <f>SUM(J23:J33)</f>
        <v>19</v>
      </c>
      <c r="K34" s="574"/>
      <c r="L34" s="573"/>
      <c r="M34" s="572">
        <f>SUM(M23:M33)</f>
        <v>202.20000000000002</v>
      </c>
    </row>
    <row r="35" spans="1:15" ht="63" customHeight="1" thickBot="1" x14ac:dyDescent="0.25">
      <c r="G35" s="141"/>
      <c r="H35" s="141"/>
      <c r="I35" s="141"/>
      <c r="J35" s="141"/>
      <c r="K35" s="141"/>
      <c r="L35" s="141"/>
      <c r="M35" s="141"/>
    </row>
    <row r="36" spans="1:15" ht="21.75" customHeight="1" thickBot="1" x14ac:dyDescent="0.25">
      <c r="A36" s="1058" t="s">
        <v>272</v>
      </c>
      <c r="B36" s="1012" t="s">
        <v>271</v>
      </c>
      <c r="C36" s="993" t="s">
        <v>270</v>
      </c>
      <c r="D36" s="995" t="s">
        <v>10</v>
      </c>
      <c r="E36" s="566" t="s">
        <v>269</v>
      </c>
      <c r="F36" s="1012" t="s">
        <v>230</v>
      </c>
      <c r="G36" s="1010">
        <v>1</v>
      </c>
      <c r="H36" s="571">
        <v>1</v>
      </c>
      <c r="I36" s="570"/>
      <c r="J36" s="915">
        <v>1</v>
      </c>
      <c r="K36" s="569" t="s">
        <v>118</v>
      </c>
      <c r="L36" s="568">
        <v>12</v>
      </c>
      <c r="M36" s="567">
        <f>H36*L36</f>
        <v>12</v>
      </c>
    </row>
    <row r="37" spans="1:15" ht="21.75" customHeight="1" thickBot="1" x14ac:dyDescent="0.25">
      <c r="A37" s="1059"/>
      <c r="B37" s="1013"/>
      <c r="C37" s="994"/>
      <c r="D37" s="996"/>
      <c r="E37" s="566" t="s">
        <v>268</v>
      </c>
      <c r="F37" s="1013"/>
      <c r="G37" s="1011"/>
      <c r="H37" s="565">
        <v>4</v>
      </c>
      <c r="I37" s="564"/>
      <c r="J37" s="883">
        <v>3</v>
      </c>
      <c r="K37" s="564" t="s">
        <v>118</v>
      </c>
      <c r="L37" s="563">
        <v>7.2</v>
      </c>
      <c r="M37" s="562">
        <f>H37*L37</f>
        <v>28.8</v>
      </c>
      <c r="N37" s="141"/>
      <c r="O37" s="141"/>
    </row>
    <row r="38" spans="1:15" ht="24" customHeight="1" thickBot="1" x14ac:dyDescent="0.25">
      <c r="A38" s="192"/>
      <c r="B38" s="191"/>
      <c r="C38" s="174"/>
      <c r="D38" s="174"/>
      <c r="E38" s="174"/>
      <c r="F38" s="561" t="s">
        <v>168</v>
      </c>
      <c r="G38" s="559">
        <f>SUM(G36:G37)</f>
        <v>1</v>
      </c>
      <c r="H38" s="559">
        <f>SUM(H36:H37)</f>
        <v>5</v>
      </c>
      <c r="I38" s="559">
        <f>SUM(I36:I37)</f>
        <v>0</v>
      </c>
      <c r="J38" s="326">
        <f>SUM(J36:J37)</f>
        <v>4</v>
      </c>
      <c r="K38" s="560"/>
      <c r="L38" s="559"/>
      <c r="M38" s="558">
        <f>SUM(M36:M37)</f>
        <v>40.799999999999997</v>
      </c>
    </row>
    <row r="39" spans="1:15" ht="63" customHeight="1" thickBot="1" x14ac:dyDescent="0.25">
      <c r="G39" s="141"/>
      <c r="H39" s="141"/>
      <c r="I39" s="141"/>
      <c r="J39" s="141"/>
      <c r="K39" s="141"/>
      <c r="L39" s="141"/>
      <c r="M39" s="141"/>
    </row>
    <row r="40" spans="1:15" s="405" customFormat="1" ht="27.75" customHeight="1" thickBot="1" x14ac:dyDescent="0.25">
      <c r="A40" s="1067" t="s">
        <v>267</v>
      </c>
      <c r="B40" s="1070" t="s">
        <v>266</v>
      </c>
      <c r="C40" s="557"/>
      <c r="D40" s="556" t="s">
        <v>9</v>
      </c>
      <c r="E40" s="556" t="s">
        <v>265</v>
      </c>
      <c r="F40" s="556"/>
      <c r="G40" s="555">
        <v>1</v>
      </c>
      <c r="H40" s="555">
        <v>1</v>
      </c>
      <c r="I40" s="554"/>
      <c r="J40" s="884">
        <v>1</v>
      </c>
      <c r="K40" s="554" t="s">
        <v>147</v>
      </c>
      <c r="L40" s="553">
        <v>18</v>
      </c>
      <c r="M40" s="552">
        <f>H40*L40</f>
        <v>18</v>
      </c>
      <c r="N40" s="192"/>
    </row>
    <row r="41" spans="1:15" s="250" customFormat="1" ht="27.75" customHeight="1" thickBot="1" x14ac:dyDescent="0.25">
      <c r="A41" s="1068"/>
      <c r="B41" s="1071"/>
      <c r="C41" s="551"/>
      <c r="D41" s="550" t="s">
        <v>9</v>
      </c>
      <c r="E41" s="550" t="s">
        <v>264</v>
      </c>
      <c r="F41" s="550"/>
      <c r="G41" s="549">
        <v>1</v>
      </c>
      <c r="H41" s="549">
        <v>1</v>
      </c>
      <c r="I41" s="548"/>
      <c r="J41" s="916">
        <v>1</v>
      </c>
      <c r="K41" s="548" t="s">
        <v>147</v>
      </c>
      <c r="L41" s="547">
        <v>14.399999999999999</v>
      </c>
      <c r="M41" s="546">
        <f>H41*L41</f>
        <v>14.399999999999999</v>
      </c>
      <c r="N41" s="523"/>
    </row>
    <row r="42" spans="1:15" ht="57" customHeight="1" thickBot="1" x14ac:dyDescent="0.25">
      <c r="A42" s="1069"/>
      <c r="B42" s="1072"/>
      <c r="C42" s="545"/>
      <c r="D42" s="544" t="s">
        <v>2</v>
      </c>
      <c r="E42" s="543" t="s">
        <v>263</v>
      </c>
      <c r="F42" s="543" t="s">
        <v>240</v>
      </c>
      <c r="G42" s="542"/>
      <c r="H42" s="542">
        <v>6</v>
      </c>
      <c r="I42" s="541">
        <v>6</v>
      </c>
      <c r="J42" s="917">
        <v>5</v>
      </c>
      <c r="K42" s="541" t="s">
        <v>118</v>
      </c>
      <c r="L42" s="540">
        <v>7.2</v>
      </c>
      <c r="M42" s="539">
        <f>H42*L42</f>
        <v>43.2</v>
      </c>
      <c r="N42" s="144"/>
    </row>
    <row r="43" spans="1:15" ht="31.15" customHeight="1" thickBot="1" x14ac:dyDescent="0.25">
      <c r="A43" s="192"/>
      <c r="B43" s="191"/>
      <c r="C43" s="174"/>
      <c r="D43" s="174"/>
      <c r="E43" s="174"/>
      <c r="F43" s="538" t="s">
        <v>168</v>
      </c>
      <c r="G43" s="536">
        <f>SUM(G40:G42)</f>
        <v>2</v>
      </c>
      <c r="H43" s="536">
        <f>SUM(H40:H42)</f>
        <v>8</v>
      </c>
      <c r="I43" s="536">
        <f>SUM(I40:I42)</f>
        <v>6</v>
      </c>
      <c r="J43" s="326">
        <f>SUM(J40:J42)</f>
        <v>7</v>
      </c>
      <c r="K43" s="537"/>
      <c r="L43" s="536"/>
      <c r="M43" s="535">
        <f>SUM(M40:M42)</f>
        <v>75.599999999999994</v>
      </c>
      <c r="N43" s="144"/>
    </row>
    <row r="44" spans="1:15" s="335" customFormat="1" ht="55.5" customHeight="1" thickBot="1" x14ac:dyDescent="0.25">
      <c r="A44" s="185"/>
      <c r="B44" s="184"/>
      <c r="C44" s="174"/>
      <c r="D44" s="183"/>
      <c r="E44" s="174"/>
      <c r="F44" s="183"/>
      <c r="G44" s="183"/>
      <c r="H44" s="183"/>
      <c r="I44" s="183"/>
      <c r="J44" s="183"/>
      <c r="K44" s="183"/>
      <c r="L44" s="182"/>
      <c r="M44" s="149"/>
      <c r="O44" s="433"/>
    </row>
    <row r="45" spans="1:15" s="405" customFormat="1" ht="49.9" customHeight="1" thickBot="1" x14ac:dyDescent="0.25">
      <c r="A45" s="1060" t="s">
        <v>262</v>
      </c>
      <c r="B45" s="1063" t="s">
        <v>261</v>
      </c>
      <c r="C45" s="534"/>
      <c r="D45" s="533" t="s">
        <v>9</v>
      </c>
      <c r="E45" s="533" t="s">
        <v>260</v>
      </c>
      <c r="F45" s="533"/>
      <c r="G45" s="532">
        <v>1</v>
      </c>
      <c r="H45" s="532">
        <v>1</v>
      </c>
      <c r="I45" s="531"/>
      <c r="J45" s="912">
        <v>1</v>
      </c>
      <c r="K45" s="531" t="s">
        <v>147</v>
      </c>
      <c r="L45" s="530">
        <v>18</v>
      </c>
      <c r="M45" s="529">
        <f t="shared" ref="M45:M54" si="2">H45*L45</f>
        <v>18</v>
      </c>
      <c r="N45" s="192"/>
    </row>
    <row r="46" spans="1:15" s="250" customFormat="1" ht="39" customHeight="1" x14ac:dyDescent="0.2">
      <c r="A46" s="1061"/>
      <c r="B46" s="1064"/>
      <c r="C46" s="999"/>
      <c r="D46" s="997" t="s">
        <v>2</v>
      </c>
      <c r="E46" s="528" t="s">
        <v>259</v>
      </c>
      <c r="F46" s="1001" t="s">
        <v>250</v>
      </c>
      <c r="G46" s="1017"/>
      <c r="H46" s="527">
        <v>1</v>
      </c>
      <c r="I46" s="526">
        <v>1</v>
      </c>
      <c r="J46" s="918">
        <v>1</v>
      </c>
      <c r="K46" s="526" t="s">
        <v>118</v>
      </c>
      <c r="L46" s="525">
        <v>12</v>
      </c>
      <c r="M46" s="524">
        <f t="shared" si="2"/>
        <v>12</v>
      </c>
      <c r="N46" s="523"/>
    </row>
    <row r="47" spans="1:15" ht="39" customHeight="1" thickBot="1" x14ac:dyDescent="0.25">
      <c r="A47" s="1061"/>
      <c r="B47" s="1064"/>
      <c r="C47" s="1000"/>
      <c r="D47" s="998"/>
      <c r="E47" s="509" t="s">
        <v>258</v>
      </c>
      <c r="F47" s="1002"/>
      <c r="G47" s="1018"/>
      <c r="H47" s="508">
        <v>9</v>
      </c>
      <c r="I47" s="507">
        <v>9</v>
      </c>
      <c r="J47" s="946">
        <v>11</v>
      </c>
      <c r="K47" s="507" t="s">
        <v>118</v>
      </c>
      <c r="L47" s="506">
        <v>7.2</v>
      </c>
      <c r="M47" s="505">
        <f t="shared" si="2"/>
        <v>64.8</v>
      </c>
      <c r="N47" s="144"/>
    </row>
    <row r="48" spans="1:15" ht="39" customHeight="1" x14ac:dyDescent="0.2">
      <c r="A48" s="1061"/>
      <c r="B48" s="1064"/>
      <c r="C48" s="1003"/>
      <c r="D48" s="1005" t="s">
        <v>2</v>
      </c>
      <c r="E48" s="504" t="s">
        <v>257</v>
      </c>
      <c r="F48" s="971" t="s">
        <v>250</v>
      </c>
      <c r="G48" s="949"/>
      <c r="H48" s="503">
        <v>1</v>
      </c>
      <c r="I48" s="502">
        <v>1</v>
      </c>
      <c r="J48" s="947"/>
      <c r="K48" s="502" t="s">
        <v>229</v>
      </c>
      <c r="L48" s="501">
        <v>9</v>
      </c>
      <c r="M48" s="522">
        <f t="shared" si="2"/>
        <v>9</v>
      </c>
      <c r="N48" s="144"/>
    </row>
    <row r="49" spans="1:16" ht="39" customHeight="1" thickBot="1" x14ac:dyDescent="0.25">
      <c r="A49" s="1061"/>
      <c r="B49" s="1065"/>
      <c r="C49" s="1004"/>
      <c r="D49" s="1006"/>
      <c r="E49" s="499" t="s">
        <v>256</v>
      </c>
      <c r="F49" s="972"/>
      <c r="G49" s="950"/>
      <c r="H49" s="498">
        <v>4</v>
      </c>
      <c r="I49" s="497">
        <v>4</v>
      </c>
      <c r="J49" s="948"/>
      <c r="K49" s="497" t="s">
        <v>118</v>
      </c>
      <c r="L49" s="496">
        <v>7</v>
      </c>
      <c r="M49" s="495">
        <f t="shared" si="2"/>
        <v>28</v>
      </c>
      <c r="N49" s="144"/>
    </row>
    <row r="50" spans="1:16" ht="39" customHeight="1" x14ac:dyDescent="0.2">
      <c r="A50" s="1061"/>
      <c r="B50" s="1065"/>
      <c r="C50" s="953" t="s">
        <v>255</v>
      </c>
      <c r="D50" s="521" t="s">
        <v>9</v>
      </c>
      <c r="E50" s="520" t="s">
        <v>254</v>
      </c>
      <c r="F50" s="519"/>
      <c r="G50" s="518">
        <v>1</v>
      </c>
      <c r="H50" s="518">
        <v>1</v>
      </c>
      <c r="I50" s="517"/>
      <c r="J50" s="920">
        <v>1</v>
      </c>
      <c r="K50" s="517" t="s">
        <v>118</v>
      </c>
      <c r="L50" s="516">
        <v>14.4</v>
      </c>
      <c r="M50" s="515">
        <f t="shared" si="2"/>
        <v>14.4</v>
      </c>
      <c r="N50" s="144"/>
    </row>
    <row r="51" spans="1:16" ht="39" customHeight="1" x14ac:dyDescent="0.2">
      <c r="A51" s="1061"/>
      <c r="B51" s="1065"/>
      <c r="C51" s="954"/>
      <c r="D51" s="951" t="s">
        <v>2</v>
      </c>
      <c r="E51" s="514" t="s">
        <v>253</v>
      </c>
      <c r="F51" s="952" t="s">
        <v>250</v>
      </c>
      <c r="G51" s="1027"/>
      <c r="H51" s="513">
        <v>1</v>
      </c>
      <c r="I51" s="512">
        <v>1</v>
      </c>
      <c r="J51" s="921">
        <v>1</v>
      </c>
      <c r="K51" s="512" t="s">
        <v>229</v>
      </c>
      <c r="L51" s="511">
        <v>9</v>
      </c>
      <c r="M51" s="510">
        <f t="shared" si="2"/>
        <v>9</v>
      </c>
      <c r="N51" s="144"/>
    </row>
    <row r="52" spans="1:16" ht="39" customHeight="1" thickBot="1" x14ac:dyDescent="0.25">
      <c r="A52" s="1061"/>
      <c r="B52" s="1065"/>
      <c r="C52" s="954"/>
      <c r="D52" s="952"/>
      <c r="E52" s="509" t="s">
        <v>252</v>
      </c>
      <c r="F52" s="998"/>
      <c r="G52" s="1018"/>
      <c r="H52" s="508">
        <v>7</v>
      </c>
      <c r="I52" s="507">
        <v>7</v>
      </c>
      <c r="J52" s="913">
        <v>5</v>
      </c>
      <c r="K52" s="507" t="s">
        <v>118</v>
      </c>
      <c r="L52" s="506">
        <v>7.2</v>
      </c>
      <c r="M52" s="505">
        <f t="shared" si="2"/>
        <v>50.4</v>
      </c>
      <c r="N52" s="144"/>
    </row>
    <row r="53" spans="1:16" ht="39" customHeight="1" x14ac:dyDescent="0.2">
      <c r="A53" s="1061"/>
      <c r="B53" s="1065"/>
      <c r="C53" s="969"/>
      <c r="D53" s="971" t="s">
        <v>2</v>
      </c>
      <c r="E53" s="504" t="s">
        <v>251</v>
      </c>
      <c r="F53" s="971" t="s">
        <v>250</v>
      </c>
      <c r="G53" s="949"/>
      <c r="H53" s="503">
        <v>1</v>
      </c>
      <c r="I53" s="502">
        <v>1</v>
      </c>
      <c r="J53" s="914">
        <v>1</v>
      </c>
      <c r="K53" s="502" t="s">
        <v>118</v>
      </c>
      <c r="L53" s="501">
        <v>12</v>
      </c>
      <c r="M53" s="500">
        <f t="shared" si="2"/>
        <v>12</v>
      </c>
      <c r="N53" s="144"/>
    </row>
    <row r="54" spans="1:16" ht="39" customHeight="1" thickBot="1" x14ac:dyDescent="0.25">
      <c r="A54" s="1062"/>
      <c r="B54" s="1066"/>
      <c r="C54" s="970"/>
      <c r="D54" s="972"/>
      <c r="E54" s="499" t="s">
        <v>249</v>
      </c>
      <c r="F54" s="972"/>
      <c r="G54" s="950"/>
      <c r="H54" s="498">
        <v>13</v>
      </c>
      <c r="I54" s="497">
        <v>13</v>
      </c>
      <c r="J54" s="919">
        <v>10</v>
      </c>
      <c r="K54" s="497" t="s">
        <v>118</v>
      </c>
      <c r="L54" s="496">
        <v>7.2</v>
      </c>
      <c r="M54" s="495">
        <f t="shared" si="2"/>
        <v>93.600000000000009</v>
      </c>
      <c r="N54" s="144"/>
    </row>
    <row r="55" spans="1:16" ht="31.15" customHeight="1" thickBot="1" x14ac:dyDescent="0.25">
      <c r="A55" s="192"/>
      <c r="B55" s="191"/>
      <c r="C55" s="174"/>
      <c r="D55" s="174"/>
      <c r="E55" s="174"/>
      <c r="F55" s="494" t="s">
        <v>168</v>
      </c>
      <c r="G55" s="492">
        <f>SUM(G45:G54)</f>
        <v>2</v>
      </c>
      <c r="H55" s="492">
        <f>SUM(H45:H54)</f>
        <v>39</v>
      </c>
      <c r="I55" s="492">
        <f>SUM(I45:I54)</f>
        <v>37</v>
      </c>
      <c r="J55" s="326">
        <f>SUM(J45:J54)</f>
        <v>31</v>
      </c>
      <c r="K55" s="493"/>
      <c r="L55" s="492"/>
      <c r="M55" s="491">
        <f>SUM(M45:M54)</f>
        <v>311.20000000000005</v>
      </c>
      <c r="N55" s="144"/>
    </row>
    <row r="56" spans="1:16" s="149" customFormat="1" ht="31.15" customHeight="1" thickBot="1" x14ac:dyDescent="0.25">
      <c r="A56" s="185"/>
      <c r="B56" s="184"/>
      <c r="C56" s="174"/>
      <c r="D56" s="174"/>
      <c r="E56" s="174"/>
      <c r="F56" s="183"/>
      <c r="G56" s="183"/>
      <c r="H56" s="183"/>
      <c r="I56" s="183"/>
      <c r="J56" s="183"/>
      <c r="K56" s="183"/>
      <c r="L56" s="183"/>
      <c r="M56" s="182"/>
    </row>
    <row r="57" spans="1:16" ht="34.5" customHeight="1" thickBot="1" x14ac:dyDescent="0.25">
      <c r="A57" s="1038" t="s">
        <v>248</v>
      </c>
      <c r="B57" s="1041" t="s">
        <v>247</v>
      </c>
      <c r="C57" s="490"/>
      <c r="D57" s="489" t="s">
        <v>9</v>
      </c>
      <c r="E57" s="488" t="s">
        <v>246</v>
      </c>
      <c r="F57" s="487"/>
      <c r="G57" s="486">
        <v>1</v>
      </c>
      <c r="H57" s="486">
        <v>1</v>
      </c>
      <c r="I57" s="485"/>
      <c r="J57" s="912">
        <v>1</v>
      </c>
      <c r="K57" s="485" t="s">
        <v>147</v>
      </c>
      <c r="L57" s="484">
        <v>18</v>
      </c>
      <c r="M57" s="483">
        <f t="shared" ref="M57:M70" si="3">H57*L57</f>
        <v>18</v>
      </c>
      <c r="P57" s="142"/>
    </row>
    <row r="58" spans="1:16" s="250" customFormat="1" ht="26.25" customHeight="1" x14ac:dyDescent="0.2">
      <c r="A58" s="1039"/>
      <c r="B58" s="1042"/>
      <c r="C58" s="964"/>
      <c r="D58" s="936" t="s">
        <v>2</v>
      </c>
      <c r="E58" s="482" t="s">
        <v>245</v>
      </c>
      <c r="F58" s="938" t="s">
        <v>240</v>
      </c>
      <c r="G58" s="934"/>
      <c r="H58" s="481">
        <v>1</v>
      </c>
      <c r="I58" s="480">
        <v>1</v>
      </c>
      <c r="J58" s="918">
        <v>1</v>
      </c>
      <c r="K58" s="480" t="s">
        <v>118</v>
      </c>
      <c r="L58" s="479">
        <v>12</v>
      </c>
      <c r="M58" s="478">
        <f t="shared" si="3"/>
        <v>12</v>
      </c>
      <c r="P58" s="477"/>
    </row>
    <row r="59" spans="1:16" ht="30.75" customHeight="1" thickBot="1" x14ac:dyDescent="0.25">
      <c r="A59" s="1039"/>
      <c r="B59" s="1042"/>
      <c r="C59" s="986"/>
      <c r="D59" s="937"/>
      <c r="E59" s="468" t="s">
        <v>244</v>
      </c>
      <c r="F59" s="939"/>
      <c r="G59" s="935"/>
      <c r="H59" s="475">
        <v>12</v>
      </c>
      <c r="I59" s="465">
        <v>12</v>
      </c>
      <c r="J59" s="911">
        <v>8</v>
      </c>
      <c r="K59" s="465" t="s">
        <v>118</v>
      </c>
      <c r="L59" s="474">
        <v>7.2</v>
      </c>
      <c r="M59" s="473">
        <f t="shared" si="3"/>
        <v>86.4</v>
      </c>
    </row>
    <row r="60" spans="1:16" ht="32.25" customHeight="1" x14ac:dyDescent="0.2">
      <c r="A60" s="1039"/>
      <c r="B60" s="1042"/>
      <c r="C60" s="977"/>
      <c r="D60" s="936" t="s">
        <v>2</v>
      </c>
      <c r="E60" s="448" t="s">
        <v>243</v>
      </c>
      <c r="F60" s="938" t="s">
        <v>240</v>
      </c>
      <c r="G60" s="934"/>
      <c r="H60" s="472">
        <v>1</v>
      </c>
      <c r="I60" s="445">
        <v>1</v>
      </c>
      <c r="J60" s="887">
        <v>1</v>
      </c>
      <c r="K60" s="471" t="s">
        <v>237</v>
      </c>
      <c r="L60" s="470">
        <v>12</v>
      </c>
      <c r="M60" s="476">
        <f t="shared" si="3"/>
        <v>12</v>
      </c>
    </row>
    <row r="61" spans="1:16" ht="32.25" customHeight="1" thickBot="1" x14ac:dyDescent="0.25">
      <c r="A61" s="1039"/>
      <c r="B61" s="1042"/>
      <c r="C61" s="978"/>
      <c r="D61" s="937"/>
      <c r="E61" s="468" t="s">
        <v>242</v>
      </c>
      <c r="F61" s="939"/>
      <c r="G61" s="935"/>
      <c r="H61" s="475">
        <v>11</v>
      </c>
      <c r="I61" s="465">
        <v>11</v>
      </c>
      <c r="J61" s="911">
        <v>9</v>
      </c>
      <c r="K61" s="465" t="s">
        <v>118</v>
      </c>
      <c r="L61" s="474">
        <v>7.2</v>
      </c>
      <c r="M61" s="473">
        <f t="shared" si="3"/>
        <v>79.2</v>
      </c>
    </row>
    <row r="62" spans="1:16" ht="32.25" customHeight="1" x14ac:dyDescent="0.2">
      <c r="A62" s="1039"/>
      <c r="B62" s="1043"/>
      <c r="C62" s="977"/>
      <c r="D62" s="936" t="s">
        <v>2</v>
      </c>
      <c r="E62" s="448" t="s">
        <v>241</v>
      </c>
      <c r="F62" s="938" t="s">
        <v>240</v>
      </c>
      <c r="G62" s="934"/>
      <c r="H62" s="472">
        <v>1</v>
      </c>
      <c r="I62" s="445">
        <v>1</v>
      </c>
      <c r="J62" s="887">
        <v>1</v>
      </c>
      <c r="K62" s="471" t="s">
        <v>237</v>
      </c>
      <c r="L62" s="470">
        <v>12</v>
      </c>
      <c r="M62" s="469">
        <f t="shared" si="3"/>
        <v>12</v>
      </c>
    </row>
    <row r="63" spans="1:16" ht="32.25" customHeight="1" thickBot="1" x14ac:dyDescent="0.25">
      <c r="A63" s="1039"/>
      <c r="B63" s="1043"/>
      <c r="C63" s="979"/>
      <c r="D63" s="937"/>
      <c r="E63" s="468" t="s">
        <v>239</v>
      </c>
      <c r="F63" s="939"/>
      <c r="G63" s="935"/>
      <c r="H63" s="475">
        <v>23</v>
      </c>
      <c r="I63" s="465">
        <v>23</v>
      </c>
      <c r="J63" s="911">
        <v>19</v>
      </c>
      <c r="K63" s="465" t="s">
        <v>118</v>
      </c>
      <c r="L63" s="474">
        <v>7.2</v>
      </c>
      <c r="M63" s="473">
        <f t="shared" si="3"/>
        <v>165.6</v>
      </c>
    </row>
    <row r="64" spans="1:16" ht="30.75" customHeight="1" x14ac:dyDescent="0.2">
      <c r="A64" s="1039"/>
      <c r="B64" s="1043"/>
      <c r="C64" s="964"/>
      <c r="D64" s="936" t="s">
        <v>10</v>
      </c>
      <c r="E64" s="448" t="s">
        <v>238</v>
      </c>
      <c r="F64" s="975" t="s">
        <v>230</v>
      </c>
      <c r="G64" s="934">
        <v>1</v>
      </c>
      <c r="H64" s="472">
        <v>1</v>
      </c>
      <c r="I64" s="445"/>
      <c r="J64" s="887">
        <v>1</v>
      </c>
      <c r="K64" s="471" t="s">
        <v>237</v>
      </c>
      <c r="L64" s="470">
        <v>9</v>
      </c>
      <c r="M64" s="469">
        <f t="shared" si="3"/>
        <v>9</v>
      </c>
    </row>
    <row r="65" spans="1:15" ht="30.75" customHeight="1" thickBot="1" x14ac:dyDescent="0.25">
      <c r="A65" s="1039"/>
      <c r="B65" s="1042"/>
      <c r="C65" s="965"/>
      <c r="D65" s="937"/>
      <c r="E65" s="468" t="s">
        <v>236</v>
      </c>
      <c r="F65" s="976"/>
      <c r="G65" s="935"/>
      <c r="H65" s="467">
        <v>8</v>
      </c>
      <c r="I65" s="466"/>
      <c r="J65" s="869">
        <v>6</v>
      </c>
      <c r="K65" s="465" t="s">
        <v>118</v>
      </c>
      <c r="L65" s="464">
        <v>7.2</v>
      </c>
      <c r="M65" s="463">
        <f t="shared" si="3"/>
        <v>57.6</v>
      </c>
    </row>
    <row r="66" spans="1:15" ht="45.75" customHeight="1" x14ac:dyDescent="0.2">
      <c r="A66" s="1039"/>
      <c r="B66" s="1042"/>
      <c r="C66" s="966"/>
      <c r="D66" s="973" t="s">
        <v>2</v>
      </c>
      <c r="E66" s="448" t="s">
        <v>235</v>
      </c>
      <c r="F66" s="959" t="s">
        <v>234</v>
      </c>
      <c r="G66" s="934"/>
      <c r="H66" s="447">
        <v>1</v>
      </c>
      <c r="I66" s="446">
        <v>1</v>
      </c>
      <c r="J66" s="866">
        <v>1</v>
      </c>
      <c r="K66" s="445" t="s">
        <v>118</v>
      </c>
      <c r="L66" s="444">
        <v>9</v>
      </c>
      <c r="M66" s="443">
        <f t="shared" si="3"/>
        <v>9</v>
      </c>
    </row>
    <row r="67" spans="1:15" ht="45.75" customHeight="1" x14ac:dyDescent="0.2">
      <c r="A67" s="1039"/>
      <c r="B67" s="1042"/>
      <c r="C67" s="967"/>
      <c r="D67" s="974"/>
      <c r="E67" s="462" t="s">
        <v>233</v>
      </c>
      <c r="F67" s="962"/>
      <c r="G67" s="963"/>
      <c r="H67" s="461">
        <v>2</v>
      </c>
      <c r="I67" s="460">
        <v>2</v>
      </c>
      <c r="J67" s="867">
        <v>2</v>
      </c>
      <c r="K67" s="459" t="s">
        <v>118</v>
      </c>
      <c r="L67" s="458">
        <v>7.2</v>
      </c>
      <c r="M67" s="457">
        <f t="shared" si="3"/>
        <v>14.4</v>
      </c>
    </row>
    <row r="68" spans="1:15" ht="45.75" customHeight="1" thickBot="1" x14ac:dyDescent="0.25">
      <c r="A68" s="1039"/>
      <c r="B68" s="1042"/>
      <c r="C68" s="968"/>
      <c r="D68" s="456" t="s">
        <v>13</v>
      </c>
      <c r="E68" s="455" t="s">
        <v>232</v>
      </c>
      <c r="F68" s="454" t="s">
        <v>230</v>
      </c>
      <c r="G68" s="453">
        <v>1</v>
      </c>
      <c r="H68" s="453">
        <v>2</v>
      </c>
      <c r="I68" s="452"/>
      <c r="J68" s="868">
        <v>2</v>
      </c>
      <c r="K68" s="451" t="s">
        <v>118</v>
      </c>
      <c r="L68" s="450">
        <v>7.2</v>
      </c>
      <c r="M68" s="449">
        <f t="shared" si="3"/>
        <v>14.4</v>
      </c>
    </row>
    <row r="69" spans="1:15" ht="27" customHeight="1" x14ac:dyDescent="0.2">
      <c r="A69" s="1039"/>
      <c r="B69" s="1042"/>
      <c r="C69" s="955"/>
      <c r="D69" s="957" t="s">
        <v>10</v>
      </c>
      <c r="E69" s="448" t="s">
        <v>231</v>
      </c>
      <c r="F69" s="959" t="s">
        <v>230</v>
      </c>
      <c r="G69" s="934">
        <v>1</v>
      </c>
      <c r="H69" s="447">
        <v>1</v>
      </c>
      <c r="I69" s="446"/>
      <c r="J69" s="866">
        <v>1</v>
      </c>
      <c r="K69" s="445" t="s">
        <v>229</v>
      </c>
      <c r="L69" s="444">
        <v>12</v>
      </c>
      <c r="M69" s="443">
        <f t="shared" si="3"/>
        <v>12</v>
      </c>
    </row>
    <row r="70" spans="1:15" ht="27" customHeight="1" thickBot="1" x14ac:dyDescent="0.25">
      <c r="A70" s="1040"/>
      <c r="B70" s="1044"/>
      <c r="C70" s="956"/>
      <c r="D70" s="958"/>
      <c r="E70" s="442" t="s">
        <v>228</v>
      </c>
      <c r="F70" s="960"/>
      <c r="G70" s="961"/>
      <c r="H70" s="441">
        <v>14</v>
      </c>
      <c r="I70" s="440"/>
      <c r="J70" s="883">
        <v>11</v>
      </c>
      <c r="K70" s="440" t="s">
        <v>118</v>
      </c>
      <c r="L70" s="439">
        <v>7.2</v>
      </c>
      <c r="M70" s="438">
        <f t="shared" si="3"/>
        <v>100.8</v>
      </c>
    </row>
    <row r="71" spans="1:15" ht="40.9" customHeight="1" thickBot="1" x14ac:dyDescent="0.25">
      <c r="A71" s="149"/>
      <c r="B71" s="149"/>
      <c r="C71" s="149"/>
      <c r="D71" s="149"/>
      <c r="E71" s="149"/>
      <c r="F71" s="437" t="s">
        <v>168</v>
      </c>
      <c r="G71" s="435">
        <f>SUM(G57:G69)</f>
        <v>4</v>
      </c>
      <c r="H71" s="435">
        <f>SUM(H57:H70)</f>
        <v>79</v>
      </c>
      <c r="I71" s="435">
        <f>SUM(I57:I70)</f>
        <v>52</v>
      </c>
      <c r="J71" s="773">
        <f>SUM(J57:J70)</f>
        <v>64</v>
      </c>
      <c r="K71" s="436"/>
      <c r="L71" s="435"/>
      <c r="M71" s="434">
        <f>SUM(M57:M70)</f>
        <v>602.4</v>
      </c>
      <c r="N71" s="144"/>
    </row>
    <row r="72" spans="1:15" s="335" customFormat="1" ht="48" customHeight="1" thickBot="1" x14ac:dyDescent="0.25">
      <c r="A72" s="185"/>
      <c r="B72" s="184"/>
      <c r="C72" s="174"/>
      <c r="D72" s="183"/>
      <c r="E72" s="174"/>
      <c r="F72" s="183"/>
      <c r="G72" s="183"/>
      <c r="H72" s="183"/>
      <c r="I72" s="183"/>
      <c r="J72" s="183"/>
      <c r="K72" s="183"/>
      <c r="L72" s="182"/>
      <c r="M72" s="149"/>
      <c r="O72" s="433"/>
    </row>
    <row r="73" spans="1:15" s="150" customFormat="1" ht="24" thickBot="1" x14ac:dyDescent="0.25">
      <c r="A73" s="144"/>
      <c r="B73" s="144"/>
      <c r="C73" s="181"/>
      <c r="D73" s="181"/>
      <c r="E73" s="181"/>
      <c r="F73" s="432" t="s">
        <v>117</v>
      </c>
      <c r="G73" s="431">
        <f>G6+G21+G34+G38+G43+G55+G71</f>
        <v>15</v>
      </c>
      <c r="H73" s="430">
        <f>H6+H21+H34+H38+H43+H55+H71</f>
        <v>204</v>
      </c>
      <c r="I73" s="429">
        <f>I6+I21+I34+I38+I43+I55+I71</f>
        <v>140</v>
      </c>
      <c r="J73" s="924">
        <f>J71+J55+J43+J38+J34+J21+J6+SUM('Етаж В (горен)'!J47:J60)</f>
        <v>199</v>
      </c>
      <c r="K73" s="428"/>
      <c r="L73" s="428"/>
      <c r="M73" s="427">
        <f>M6+M21+M34+M38+M43+M55+M71</f>
        <v>1646.8000000000002</v>
      </c>
      <c r="N73" s="144"/>
    </row>
    <row r="74" spans="1:15" s="150" customFormat="1" ht="15.75" x14ac:dyDescent="0.2">
      <c r="A74" s="144"/>
      <c r="B74" s="144"/>
      <c r="C74" s="144"/>
      <c r="D74" s="144"/>
      <c r="E74" s="144"/>
      <c r="F74" s="144"/>
      <c r="G74" s="145"/>
      <c r="H74" s="145"/>
      <c r="I74" s="145"/>
      <c r="J74" s="145"/>
      <c r="K74" s="145"/>
      <c r="L74" s="145"/>
      <c r="M74" s="145"/>
      <c r="N74" s="144"/>
    </row>
    <row r="75" spans="1:15" s="150" customFormat="1" ht="16.5" thickBot="1" x14ac:dyDescent="0.25">
      <c r="A75" s="144"/>
      <c r="B75" s="144"/>
      <c r="C75" s="144"/>
      <c r="D75" s="144"/>
      <c r="E75" s="144"/>
      <c r="F75" s="144"/>
      <c r="G75" s="145"/>
      <c r="H75" s="145"/>
      <c r="I75" s="145"/>
      <c r="J75" s="145"/>
      <c r="K75" s="145"/>
      <c r="L75" s="145"/>
      <c r="M75" s="145"/>
      <c r="N75" s="144"/>
    </row>
    <row r="76" spans="1:15" s="150" customFormat="1" ht="31.5" x14ac:dyDescent="0.2">
      <c r="A76" s="174"/>
      <c r="B76" s="174"/>
      <c r="C76" s="174"/>
      <c r="D76" s="174"/>
      <c r="E76" s="426" t="s">
        <v>116</v>
      </c>
      <c r="F76" s="172" t="s">
        <v>115</v>
      </c>
      <c r="G76" s="172" t="s">
        <v>114</v>
      </c>
      <c r="H76" s="172"/>
      <c r="I76" s="172"/>
      <c r="J76" s="172"/>
      <c r="K76" s="172"/>
      <c r="L76" s="172" t="s">
        <v>113</v>
      </c>
      <c r="M76" s="171" t="s">
        <v>112</v>
      </c>
    </row>
    <row r="77" spans="1:15" s="150" customFormat="1" ht="20.45" customHeight="1" x14ac:dyDescent="0.2">
      <c r="A77" s="151"/>
      <c r="B77" s="151"/>
      <c r="C77" s="151"/>
      <c r="D77" s="151"/>
      <c r="E77" s="425" t="s">
        <v>227</v>
      </c>
      <c r="F77" s="424" t="s">
        <v>226</v>
      </c>
      <c r="G77" s="423">
        <v>1</v>
      </c>
      <c r="H77" s="423"/>
      <c r="I77" s="423"/>
      <c r="J77" s="423"/>
      <c r="K77" s="423"/>
      <c r="L77" s="422">
        <f>15*1.2</f>
        <v>18</v>
      </c>
      <c r="M77" s="169">
        <f t="shared" ref="M77:M85" si="4">G77*L77</f>
        <v>18</v>
      </c>
      <c r="N77" s="151"/>
    </row>
    <row r="78" spans="1:15" s="150" customFormat="1" ht="30" customHeight="1" x14ac:dyDescent="0.2">
      <c r="A78" s="151"/>
      <c r="B78" s="151"/>
      <c r="C78" s="151"/>
      <c r="D78" s="151"/>
      <c r="E78" s="425" t="s">
        <v>5</v>
      </c>
      <c r="F78" s="424" t="s">
        <v>105</v>
      </c>
      <c r="G78" s="423">
        <v>2</v>
      </c>
      <c r="H78" s="423"/>
      <c r="I78" s="423"/>
      <c r="J78" s="423"/>
      <c r="K78" s="423"/>
      <c r="L78" s="422">
        <f>25*1.2</f>
        <v>30</v>
      </c>
      <c r="M78" s="169">
        <f t="shared" si="4"/>
        <v>60</v>
      </c>
      <c r="N78" s="151"/>
    </row>
    <row r="79" spans="1:15" s="150" customFormat="1" ht="30" customHeight="1" x14ac:dyDescent="0.2">
      <c r="A79" s="151"/>
      <c r="B79" s="151"/>
      <c r="C79" s="151"/>
      <c r="D79" s="151"/>
      <c r="E79" s="425" t="s">
        <v>225</v>
      </c>
      <c r="F79" s="424" t="s">
        <v>224</v>
      </c>
      <c r="G79" s="423">
        <v>2</v>
      </c>
      <c r="H79" s="423"/>
      <c r="I79" s="423"/>
      <c r="J79" s="423"/>
      <c r="K79" s="423"/>
      <c r="L79" s="422">
        <f>20*1.2</f>
        <v>24</v>
      </c>
      <c r="M79" s="169">
        <f t="shared" si="4"/>
        <v>48</v>
      </c>
      <c r="N79" s="151"/>
    </row>
    <row r="80" spans="1:15" ht="35.450000000000003" customHeight="1" x14ac:dyDescent="0.2">
      <c r="A80" s="151"/>
      <c r="B80" s="151"/>
      <c r="C80" s="151"/>
      <c r="D80" s="151"/>
      <c r="E80" s="425" t="s">
        <v>6</v>
      </c>
      <c r="F80" s="424" t="s">
        <v>104</v>
      </c>
      <c r="G80" s="423">
        <v>3</v>
      </c>
      <c r="H80" s="423"/>
      <c r="I80" s="423"/>
      <c r="J80" s="423"/>
      <c r="K80" s="423"/>
      <c r="L80" s="422">
        <f>9.5*1.2</f>
        <v>11.4</v>
      </c>
      <c r="M80" s="169">
        <f t="shared" si="4"/>
        <v>34.200000000000003</v>
      </c>
      <c r="N80" s="151"/>
    </row>
    <row r="81" spans="1:14" ht="55.9" customHeight="1" x14ac:dyDescent="0.2">
      <c r="A81" s="151"/>
      <c r="B81" s="151"/>
      <c r="C81" s="151"/>
      <c r="D81" s="151"/>
      <c r="E81" s="425" t="s">
        <v>103</v>
      </c>
      <c r="F81" s="424" t="s">
        <v>102</v>
      </c>
      <c r="G81" s="423">
        <v>5</v>
      </c>
      <c r="H81" s="423"/>
      <c r="I81" s="423"/>
      <c r="J81" s="423"/>
      <c r="K81" s="423"/>
      <c r="L81" s="422">
        <f>6*1.2</f>
        <v>7.1999999999999993</v>
      </c>
      <c r="M81" s="169">
        <f t="shared" si="4"/>
        <v>36</v>
      </c>
      <c r="N81" s="151"/>
    </row>
    <row r="82" spans="1:14" ht="15.75" x14ac:dyDescent="0.2">
      <c r="A82" s="151"/>
      <c r="B82" s="151"/>
      <c r="C82" s="151"/>
      <c r="D82" s="151"/>
      <c r="E82" s="425" t="s">
        <v>7</v>
      </c>
      <c r="F82" s="424"/>
      <c r="G82" s="423">
        <v>1</v>
      </c>
      <c r="H82" s="423"/>
      <c r="I82" s="423"/>
      <c r="J82" s="423"/>
      <c r="K82" s="423"/>
      <c r="L82" s="422">
        <f>50*1.2</f>
        <v>60</v>
      </c>
      <c r="M82" s="169">
        <f t="shared" si="4"/>
        <v>60</v>
      </c>
      <c r="N82" s="151"/>
    </row>
    <row r="83" spans="1:14" ht="15.75" x14ac:dyDescent="0.2">
      <c r="A83" s="151"/>
      <c r="B83" s="151"/>
      <c r="C83" s="151"/>
      <c r="D83" s="151"/>
      <c r="E83" s="425" t="s">
        <v>8</v>
      </c>
      <c r="F83" s="424"/>
      <c r="G83" s="423">
        <v>2</v>
      </c>
      <c r="H83" s="423"/>
      <c r="I83" s="423"/>
      <c r="J83" s="423"/>
      <c r="K83" s="423"/>
      <c r="L83" s="422">
        <f>6*1.2</f>
        <v>7.1999999999999993</v>
      </c>
      <c r="M83" s="169">
        <f t="shared" si="4"/>
        <v>14.399999999999999</v>
      </c>
      <c r="N83" s="151"/>
    </row>
    <row r="84" spans="1:14" ht="15.75" x14ac:dyDescent="0.2">
      <c r="A84" s="151"/>
      <c r="B84" s="151"/>
      <c r="C84" s="151"/>
      <c r="D84" s="151"/>
      <c r="E84" s="425" t="s">
        <v>101</v>
      </c>
      <c r="F84" s="424"/>
      <c r="G84" s="423">
        <v>2</v>
      </c>
      <c r="H84" s="423"/>
      <c r="I84" s="423"/>
      <c r="J84" s="423"/>
      <c r="K84" s="423"/>
      <c r="L84" s="422">
        <f>6*1.2</f>
        <v>7.1999999999999993</v>
      </c>
      <c r="M84" s="169">
        <f t="shared" si="4"/>
        <v>14.399999999999999</v>
      </c>
      <c r="N84" s="151"/>
    </row>
    <row r="85" spans="1:14" ht="15.75" x14ac:dyDescent="0.2">
      <c r="A85" s="151"/>
      <c r="B85" s="151"/>
      <c r="C85" s="151"/>
      <c r="D85" s="151"/>
      <c r="E85" s="425" t="s">
        <v>98</v>
      </c>
      <c r="F85" s="424"/>
      <c r="G85" s="423">
        <v>1</v>
      </c>
      <c r="H85" s="423"/>
      <c r="I85" s="423"/>
      <c r="J85" s="423"/>
      <c r="K85" s="423"/>
      <c r="L85" s="422">
        <f>10*1.2</f>
        <v>12</v>
      </c>
      <c r="M85" s="169">
        <f t="shared" si="4"/>
        <v>12</v>
      </c>
      <c r="N85" s="151"/>
    </row>
    <row r="86" spans="1:14" ht="16.5" thickBot="1" x14ac:dyDescent="0.25">
      <c r="A86" s="151"/>
      <c r="B86" s="151"/>
      <c r="C86" s="151"/>
      <c r="D86" s="151"/>
      <c r="E86" s="151"/>
      <c r="F86" s="419"/>
      <c r="G86" s="421">
        <f>SUM(G77:G85)</f>
        <v>19</v>
      </c>
      <c r="H86" s="420"/>
      <c r="I86" s="420"/>
      <c r="J86" s="420"/>
      <c r="K86" s="420"/>
      <c r="L86" s="419"/>
      <c r="M86" s="418">
        <f>SUM(M77:M85)</f>
        <v>296.99999999999994</v>
      </c>
      <c r="N86" s="151"/>
    </row>
    <row r="87" spans="1:14" x14ac:dyDescent="0.2">
      <c r="A87" s="144"/>
      <c r="B87" s="144"/>
      <c r="C87" s="144"/>
      <c r="D87" s="144"/>
      <c r="E87" s="144"/>
      <c r="F87" s="144"/>
      <c r="G87" s="145"/>
      <c r="H87" s="145"/>
      <c r="I87" s="145"/>
      <c r="J87" s="145"/>
      <c r="K87" s="145"/>
      <c r="L87" s="145"/>
      <c r="M87" s="145"/>
      <c r="N87" s="144"/>
    </row>
    <row r="88" spans="1:14" ht="27" thickBot="1" x14ac:dyDescent="0.25">
      <c r="A88" s="144"/>
      <c r="B88" s="144"/>
      <c r="C88" s="144"/>
      <c r="D88" s="144"/>
      <c r="E88" s="144"/>
      <c r="F88" s="148" t="s">
        <v>223</v>
      </c>
      <c r="G88" s="147"/>
      <c r="H88" s="147"/>
      <c r="I88" s="147"/>
      <c r="J88" s="147"/>
      <c r="K88" s="147"/>
      <c r="L88" s="147"/>
      <c r="M88" s="146">
        <f>M73+M86</f>
        <v>1943.8000000000002</v>
      </c>
      <c r="N88" s="144"/>
    </row>
    <row r="89" spans="1:14" x14ac:dyDescent="0.2">
      <c r="A89" s="144"/>
      <c r="B89" s="144"/>
      <c r="C89" s="144"/>
      <c r="D89" s="144"/>
      <c r="E89" s="144"/>
      <c r="F89" s="144"/>
      <c r="G89" s="145"/>
      <c r="H89" s="145"/>
      <c r="I89" s="145"/>
      <c r="J89" s="145"/>
      <c r="K89" s="145"/>
      <c r="L89" s="145"/>
      <c r="M89" s="145"/>
      <c r="N89" s="144"/>
    </row>
    <row r="90" spans="1:14" x14ac:dyDescent="0.2">
      <c r="A90" s="144"/>
      <c r="B90" s="144"/>
      <c r="C90" s="144"/>
      <c r="D90" s="144"/>
      <c r="E90" s="144"/>
      <c r="F90" s="144"/>
      <c r="G90" s="145"/>
      <c r="H90" s="145"/>
      <c r="I90" s="145"/>
      <c r="J90" s="145"/>
      <c r="K90" s="145"/>
      <c r="L90" s="145"/>
      <c r="M90" s="145"/>
      <c r="N90" s="144"/>
    </row>
    <row r="91" spans="1:14" x14ac:dyDescent="0.2">
      <c r="G91" s="141"/>
      <c r="H91" s="141"/>
      <c r="I91" s="141"/>
      <c r="J91" s="141"/>
      <c r="K91" s="141"/>
      <c r="L91" s="141"/>
      <c r="M91" s="141"/>
    </row>
    <row r="92" spans="1:14" x14ac:dyDescent="0.2">
      <c r="G92" s="141"/>
      <c r="H92" s="141"/>
      <c r="I92" s="141"/>
      <c r="J92" s="141"/>
      <c r="K92" s="141"/>
      <c r="L92" s="141"/>
      <c r="M92" s="141"/>
    </row>
    <row r="93" spans="1:14" x14ac:dyDescent="0.2">
      <c r="G93" s="141"/>
      <c r="H93" s="141"/>
      <c r="I93" s="141"/>
      <c r="J93" s="141"/>
      <c r="K93" s="141"/>
      <c r="L93" s="141"/>
      <c r="M93" s="141"/>
    </row>
    <row r="94" spans="1:14" x14ac:dyDescent="0.2">
      <c r="G94" s="141"/>
      <c r="H94" s="141"/>
      <c r="I94" s="141"/>
      <c r="J94" s="141"/>
      <c r="K94" s="141"/>
      <c r="L94" s="141"/>
      <c r="M94" s="141"/>
    </row>
    <row r="95" spans="1:14" x14ac:dyDescent="0.2">
      <c r="G95" s="141"/>
      <c r="H95" s="141"/>
      <c r="I95" s="141"/>
      <c r="J95" s="141"/>
      <c r="K95" s="141"/>
      <c r="L95" s="141"/>
      <c r="M95" s="141"/>
    </row>
    <row r="96" spans="1:14" x14ac:dyDescent="0.2">
      <c r="G96" s="141"/>
      <c r="H96" s="141"/>
      <c r="I96" s="141"/>
      <c r="J96" s="141"/>
      <c r="K96" s="141"/>
      <c r="L96" s="141"/>
      <c r="M96" s="141"/>
    </row>
    <row r="97" spans="7:13" x14ac:dyDescent="0.2">
      <c r="G97" s="141"/>
      <c r="H97" s="141"/>
      <c r="I97" s="141"/>
      <c r="J97" s="141"/>
      <c r="K97" s="141"/>
      <c r="L97" s="141"/>
      <c r="M97" s="141"/>
    </row>
    <row r="98" spans="7:13" x14ac:dyDescent="0.2">
      <c r="G98" s="141"/>
      <c r="H98" s="141"/>
      <c r="I98" s="141"/>
      <c r="J98" s="141"/>
      <c r="K98" s="141"/>
      <c r="L98" s="141"/>
      <c r="M98" s="141"/>
    </row>
    <row r="99" spans="7:13" x14ac:dyDescent="0.2">
      <c r="G99" s="141"/>
      <c r="H99" s="141"/>
      <c r="I99" s="141"/>
      <c r="J99" s="141"/>
      <c r="K99" s="141"/>
      <c r="L99" s="141"/>
      <c r="M99" s="141"/>
    </row>
    <row r="100" spans="7:13" x14ac:dyDescent="0.2">
      <c r="G100" s="141"/>
      <c r="H100" s="141"/>
      <c r="I100" s="141"/>
      <c r="J100" s="141"/>
      <c r="K100" s="141"/>
      <c r="L100" s="141"/>
      <c r="M100" s="141"/>
    </row>
    <row r="101" spans="7:13" x14ac:dyDescent="0.2">
      <c r="G101" s="141"/>
      <c r="H101" s="141"/>
      <c r="I101" s="141"/>
      <c r="J101" s="141"/>
      <c r="K101" s="141"/>
      <c r="L101" s="141"/>
      <c r="M101" s="141"/>
    </row>
    <row r="102" spans="7:13" x14ac:dyDescent="0.2">
      <c r="G102" s="141"/>
      <c r="H102" s="141"/>
      <c r="I102" s="141"/>
      <c r="J102" s="141"/>
      <c r="K102" s="141"/>
      <c r="L102" s="141"/>
      <c r="M102" s="141"/>
    </row>
    <row r="103" spans="7:13" x14ac:dyDescent="0.2">
      <c r="G103" s="141"/>
      <c r="H103" s="141"/>
      <c r="I103" s="141"/>
      <c r="J103" s="141"/>
      <c r="K103" s="141"/>
      <c r="L103" s="141"/>
      <c r="M103" s="141"/>
    </row>
    <row r="104" spans="7:13" x14ac:dyDescent="0.2">
      <c r="G104" s="141"/>
      <c r="H104" s="141"/>
      <c r="I104" s="141"/>
      <c r="J104" s="141"/>
      <c r="K104" s="141"/>
      <c r="L104" s="141"/>
      <c r="M104" s="141"/>
    </row>
    <row r="105" spans="7:13" x14ac:dyDescent="0.2">
      <c r="G105" s="141"/>
      <c r="H105" s="141"/>
      <c r="I105" s="141"/>
      <c r="J105" s="141"/>
      <c r="K105" s="141"/>
      <c r="L105" s="141"/>
      <c r="M105" s="141"/>
    </row>
    <row r="106" spans="7:13" x14ac:dyDescent="0.2">
      <c r="G106" s="141"/>
      <c r="H106" s="141"/>
      <c r="I106" s="141"/>
      <c r="J106" s="141"/>
      <c r="K106" s="141"/>
      <c r="L106" s="141"/>
      <c r="M106" s="141"/>
    </row>
    <row r="107" spans="7:13" x14ac:dyDescent="0.2">
      <c r="G107" s="141"/>
      <c r="H107" s="141"/>
      <c r="I107" s="141"/>
      <c r="J107" s="141"/>
      <c r="K107" s="141"/>
      <c r="L107" s="141"/>
      <c r="M107" s="141"/>
    </row>
    <row r="108" spans="7:13" x14ac:dyDescent="0.2">
      <c r="G108" s="141"/>
      <c r="H108" s="141"/>
      <c r="I108" s="141"/>
      <c r="J108" s="141"/>
      <c r="K108" s="141"/>
      <c r="L108" s="141"/>
      <c r="M108" s="141"/>
    </row>
    <row r="109" spans="7:13" x14ac:dyDescent="0.2">
      <c r="G109" s="141"/>
      <c r="H109" s="141"/>
      <c r="I109" s="141"/>
      <c r="J109" s="141"/>
      <c r="K109" s="141"/>
      <c r="L109" s="141"/>
      <c r="M109" s="141"/>
    </row>
    <row r="110" spans="7:13" x14ac:dyDescent="0.2">
      <c r="G110" s="141"/>
      <c r="H110" s="141"/>
      <c r="I110" s="141"/>
      <c r="J110" s="141"/>
      <c r="K110" s="141"/>
      <c r="L110" s="141"/>
      <c r="M110" s="141"/>
    </row>
    <row r="111" spans="7:13" x14ac:dyDescent="0.2">
      <c r="G111" s="141"/>
      <c r="H111" s="141"/>
      <c r="I111" s="141"/>
      <c r="J111" s="141"/>
      <c r="K111" s="141"/>
      <c r="L111" s="141"/>
      <c r="M111" s="141"/>
    </row>
    <row r="112" spans="7:13" x14ac:dyDescent="0.2">
      <c r="G112" s="141"/>
      <c r="H112" s="141"/>
      <c r="I112" s="141"/>
      <c r="J112" s="141"/>
      <c r="K112" s="141"/>
      <c r="L112" s="141"/>
      <c r="M112" s="141"/>
    </row>
    <row r="113" spans="7:13" x14ac:dyDescent="0.2">
      <c r="G113" s="141"/>
      <c r="H113" s="141"/>
      <c r="I113" s="141"/>
      <c r="J113" s="141"/>
      <c r="K113" s="141"/>
      <c r="L113" s="141"/>
      <c r="M113" s="141"/>
    </row>
    <row r="114" spans="7:13" x14ac:dyDescent="0.2">
      <c r="G114" s="141"/>
      <c r="H114" s="141"/>
      <c r="I114" s="141"/>
      <c r="J114" s="141"/>
      <c r="K114" s="141"/>
      <c r="L114" s="141"/>
      <c r="M114" s="141"/>
    </row>
    <row r="115" spans="7:13" x14ac:dyDescent="0.2">
      <c r="G115" s="141"/>
      <c r="H115" s="141"/>
      <c r="I115" s="141"/>
      <c r="J115" s="141"/>
      <c r="K115" s="141"/>
      <c r="L115" s="141"/>
      <c r="M115" s="141"/>
    </row>
    <row r="116" spans="7:13" x14ac:dyDescent="0.2">
      <c r="G116" s="141"/>
      <c r="H116" s="141"/>
      <c r="I116" s="141"/>
      <c r="J116" s="141"/>
      <c r="K116" s="141"/>
      <c r="L116" s="141"/>
      <c r="M116" s="141"/>
    </row>
    <row r="117" spans="7:13" x14ac:dyDescent="0.2">
      <c r="G117" s="141"/>
      <c r="H117" s="141"/>
      <c r="I117" s="141"/>
      <c r="J117" s="141"/>
      <c r="K117" s="141"/>
      <c r="L117" s="141"/>
      <c r="M117" s="141"/>
    </row>
    <row r="118" spans="7:13" x14ac:dyDescent="0.2">
      <c r="G118" s="141"/>
      <c r="H118" s="141"/>
      <c r="I118" s="141"/>
      <c r="J118" s="141"/>
      <c r="K118" s="141"/>
      <c r="L118" s="141"/>
      <c r="M118" s="141"/>
    </row>
    <row r="119" spans="7:13" x14ac:dyDescent="0.2">
      <c r="G119" s="141"/>
      <c r="H119" s="141"/>
      <c r="I119" s="141"/>
      <c r="J119" s="141"/>
      <c r="K119" s="141"/>
      <c r="L119" s="141"/>
      <c r="M119" s="141"/>
    </row>
    <row r="120" spans="7:13" x14ac:dyDescent="0.2">
      <c r="G120" s="141"/>
      <c r="H120" s="141"/>
      <c r="I120" s="141"/>
      <c r="J120" s="141"/>
      <c r="K120" s="141"/>
      <c r="L120" s="141"/>
      <c r="M120" s="141"/>
    </row>
    <row r="121" spans="7:13" x14ac:dyDescent="0.2">
      <c r="G121" s="141"/>
      <c r="H121" s="141"/>
      <c r="I121" s="141"/>
      <c r="J121" s="141"/>
      <c r="K121" s="141"/>
      <c r="L121" s="141"/>
      <c r="M121" s="141"/>
    </row>
    <row r="122" spans="7:13" x14ac:dyDescent="0.2">
      <c r="G122" s="141"/>
      <c r="H122" s="141"/>
      <c r="I122" s="141"/>
      <c r="J122" s="141"/>
      <c r="K122" s="141"/>
      <c r="L122" s="141"/>
      <c r="M122" s="141"/>
    </row>
    <row r="123" spans="7:13" x14ac:dyDescent="0.2">
      <c r="G123" s="141"/>
      <c r="H123" s="141"/>
      <c r="I123" s="141"/>
      <c r="J123" s="141"/>
      <c r="K123" s="141"/>
      <c r="L123" s="141"/>
      <c r="M123" s="141"/>
    </row>
    <row r="124" spans="7:13" x14ac:dyDescent="0.2">
      <c r="G124" s="141"/>
      <c r="H124" s="141"/>
      <c r="I124" s="141"/>
      <c r="J124" s="141"/>
      <c r="K124" s="141"/>
      <c r="L124" s="141"/>
      <c r="M124" s="141"/>
    </row>
    <row r="125" spans="7:13" x14ac:dyDescent="0.2">
      <c r="G125" s="141"/>
      <c r="H125" s="141"/>
      <c r="I125" s="141"/>
      <c r="J125" s="141"/>
      <c r="K125" s="141"/>
      <c r="L125" s="141"/>
      <c r="M125" s="141"/>
    </row>
    <row r="126" spans="7:13" x14ac:dyDescent="0.2">
      <c r="G126" s="141"/>
      <c r="H126" s="141"/>
      <c r="I126" s="141"/>
      <c r="J126" s="141"/>
      <c r="K126" s="141"/>
      <c r="L126" s="141"/>
      <c r="M126" s="141"/>
    </row>
    <row r="127" spans="7:13" x14ac:dyDescent="0.2">
      <c r="G127" s="141"/>
      <c r="H127" s="141"/>
      <c r="I127" s="141"/>
      <c r="J127" s="141"/>
      <c r="K127" s="141"/>
      <c r="L127" s="141"/>
      <c r="M127" s="141"/>
    </row>
    <row r="128" spans="7:13" x14ac:dyDescent="0.2">
      <c r="G128" s="141"/>
      <c r="H128" s="141"/>
      <c r="I128" s="141"/>
      <c r="J128" s="141"/>
      <c r="K128" s="141"/>
      <c r="L128" s="141"/>
      <c r="M128" s="141"/>
    </row>
    <row r="129" spans="7:13" x14ac:dyDescent="0.2">
      <c r="G129" s="141"/>
      <c r="H129" s="141"/>
      <c r="I129" s="141"/>
      <c r="J129" s="141"/>
      <c r="K129" s="141"/>
      <c r="L129" s="141"/>
      <c r="M129" s="141"/>
    </row>
    <row r="130" spans="7:13" x14ac:dyDescent="0.2">
      <c r="G130" s="141"/>
      <c r="H130" s="141"/>
      <c r="I130" s="141"/>
      <c r="J130" s="141"/>
      <c r="K130" s="141"/>
      <c r="L130" s="141"/>
      <c r="M130" s="141"/>
    </row>
    <row r="131" spans="7:13" x14ac:dyDescent="0.2">
      <c r="G131" s="141"/>
      <c r="H131" s="141"/>
      <c r="I131" s="141"/>
      <c r="J131" s="141"/>
      <c r="K131" s="141"/>
      <c r="L131" s="141"/>
      <c r="M131" s="141"/>
    </row>
    <row r="132" spans="7:13" x14ac:dyDescent="0.2">
      <c r="G132" s="141"/>
      <c r="H132" s="141"/>
      <c r="I132" s="141"/>
      <c r="J132" s="141"/>
      <c r="K132" s="141"/>
      <c r="L132" s="141"/>
      <c r="M132" s="141"/>
    </row>
    <row r="133" spans="7:13" x14ac:dyDescent="0.2">
      <c r="G133" s="141"/>
      <c r="H133" s="141"/>
      <c r="I133" s="141"/>
      <c r="J133" s="141"/>
      <c r="K133" s="141"/>
      <c r="L133" s="141"/>
      <c r="M133" s="141"/>
    </row>
    <row r="134" spans="7:13" x14ac:dyDescent="0.2">
      <c r="G134" s="141"/>
      <c r="H134" s="141"/>
      <c r="I134" s="141"/>
      <c r="J134" s="141"/>
      <c r="K134" s="141"/>
      <c r="L134" s="141"/>
      <c r="M134" s="141"/>
    </row>
    <row r="135" spans="7:13" x14ac:dyDescent="0.2">
      <c r="G135" s="141"/>
      <c r="H135" s="141"/>
      <c r="I135" s="141"/>
      <c r="J135" s="141"/>
      <c r="K135" s="141"/>
      <c r="L135" s="141"/>
      <c r="M135" s="141"/>
    </row>
    <row r="136" spans="7:13" x14ac:dyDescent="0.2">
      <c r="G136" s="141"/>
      <c r="H136" s="141"/>
      <c r="I136" s="141"/>
      <c r="J136" s="141"/>
      <c r="K136" s="141"/>
      <c r="L136" s="141"/>
      <c r="M136" s="141"/>
    </row>
    <row r="137" spans="7:13" x14ac:dyDescent="0.2">
      <c r="G137" s="141"/>
      <c r="H137" s="141"/>
      <c r="I137" s="141"/>
      <c r="J137" s="141"/>
      <c r="K137" s="141"/>
      <c r="L137" s="141"/>
      <c r="M137" s="141"/>
    </row>
    <row r="138" spans="7:13" x14ac:dyDescent="0.2">
      <c r="G138" s="141"/>
      <c r="H138" s="141"/>
      <c r="I138" s="141"/>
      <c r="J138" s="141"/>
      <c r="K138" s="141"/>
      <c r="L138" s="141"/>
      <c r="M138" s="141"/>
    </row>
    <row r="139" spans="7:13" x14ac:dyDescent="0.2">
      <c r="G139" s="141"/>
      <c r="H139" s="141"/>
      <c r="I139" s="141"/>
      <c r="J139" s="141"/>
      <c r="K139" s="141"/>
      <c r="L139" s="141"/>
      <c r="M139" s="141"/>
    </row>
    <row r="140" spans="7:13" x14ac:dyDescent="0.2">
      <c r="G140" s="141"/>
      <c r="H140" s="141"/>
      <c r="I140" s="141"/>
      <c r="J140" s="141"/>
      <c r="K140" s="141"/>
      <c r="L140" s="141"/>
      <c r="M140" s="141"/>
    </row>
    <row r="141" spans="7:13" x14ac:dyDescent="0.2">
      <c r="G141" s="141"/>
      <c r="H141" s="141"/>
      <c r="I141" s="141"/>
      <c r="J141" s="141"/>
      <c r="K141" s="141"/>
      <c r="L141" s="141"/>
      <c r="M141" s="141"/>
    </row>
    <row r="142" spans="7:13" x14ac:dyDescent="0.2">
      <c r="G142" s="141"/>
      <c r="H142" s="141"/>
      <c r="I142" s="141"/>
      <c r="J142" s="141"/>
      <c r="K142" s="141"/>
      <c r="L142" s="141"/>
      <c r="M142" s="141"/>
    </row>
    <row r="143" spans="7:13" x14ac:dyDescent="0.2">
      <c r="G143" s="141"/>
      <c r="H143" s="141"/>
      <c r="I143" s="141"/>
      <c r="J143" s="141"/>
      <c r="K143" s="141"/>
      <c r="L143" s="141"/>
      <c r="M143" s="141"/>
    </row>
    <row r="144" spans="7:13" x14ac:dyDescent="0.2">
      <c r="G144" s="141"/>
      <c r="H144" s="141"/>
      <c r="I144" s="141"/>
      <c r="J144" s="141"/>
      <c r="K144" s="141"/>
      <c r="L144" s="141"/>
      <c r="M144" s="141"/>
    </row>
    <row r="145" spans="7:13" x14ac:dyDescent="0.2">
      <c r="G145" s="141"/>
      <c r="H145" s="141"/>
      <c r="I145" s="141"/>
      <c r="J145" s="141"/>
      <c r="K145" s="141"/>
      <c r="L145" s="141"/>
      <c r="M145" s="141"/>
    </row>
    <row r="146" spans="7:13" x14ac:dyDescent="0.2">
      <c r="G146" s="141"/>
      <c r="H146" s="141"/>
      <c r="I146" s="141"/>
      <c r="J146" s="141"/>
      <c r="K146" s="141"/>
      <c r="L146" s="141"/>
      <c r="M146" s="141"/>
    </row>
    <row r="147" spans="7:13" x14ac:dyDescent="0.2">
      <c r="G147" s="141"/>
      <c r="H147" s="141"/>
      <c r="I147" s="141"/>
      <c r="J147" s="141"/>
      <c r="K147" s="141"/>
      <c r="L147" s="141"/>
      <c r="M147" s="141"/>
    </row>
    <row r="148" spans="7:13" x14ac:dyDescent="0.2">
      <c r="G148" s="141"/>
      <c r="H148" s="141"/>
      <c r="I148" s="141"/>
      <c r="J148" s="141"/>
      <c r="K148" s="141"/>
      <c r="L148" s="141"/>
      <c r="M148" s="141"/>
    </row>
    <row r="149" spans="7:13" x14ac:dyDescent="0.2">
      <c r="G149" s="141"/>
      <c r="H149" s="141"/>
      <c r="I149" s="141"/>
      <c r="J149" s="141"/>
      <c r="K149" s="141"/>
      <c r="L149" s="141"/>
      <c r="M149" s="141"/>
    </row>
    <row r="150" spans="7:13" x14ac:dyDescent="0.2">
      <c r="G150" s="141"/>
      <c r="H150" s="141"/>
      <c r="I150" s="141"/>
      <c r="J150" s="141"/>
      <c r="K150" s="141"/>
      <c r="L150" s="141"/>
      <c r="M150" s="141"/>
    </row>
    <row r="151" spans="7:13" x14ac:dyDescent="0.2">
      <c r="G151" s="141"/>
      <c r="H151" s="141"/>
      <c r="I151" s="141"/>
      <c r="J151" s="141"/>
      <c r="K151" s="141"/>
      <c r="L151" s="141"/>
      <c r="M151" s="141"/>
    </row>
    <row r="152" spans="7:13" x14ac:dyDescent="0.2">
      <c r="G152" s="141"/>
      <c r="H152" s="141"/>
      <c r="I152" s="141"/>
      <c r="J152" s="141"/>
      <c r="K152" s="141"/>
      <c r="L152" s="141"/>
      <c r="M152" s="141"/>
    </row>
    <row r="153" spans="7:13" x14ac:dyDescent="0.2">
      <c r="G153" s="141"/>
      <c r="H153" s="141"/>
      <c r="I153" s="141"/>
      <c r="J153" s="141"/>
      <c r="K153" s="141"/>
      <c r="L153" s="141"/>
      <c r="M153" s="141"/>
    </row>
    <row r="154" spans="7:13" x14ac:dyDescent="0.2">
      <c r="G154" s="141"/>
      <c r="H154" s="141"/>
      <c r="I154" s="141"/>
      <c r="J154" s="141"/>
      <c r="K154" s="141"/>
      <c r="L154" s="141"/>
      <c r="M154" s="141"/>
    </row>
    <row r="155" spans="7:13" x14ac:dyDescent="0.2">
      <c r="G155" s="141"/>
      <c r="H155" s="141"/>
      <c r="I155" s="141"/>
      <c r="J155" s="141"/>
      <c r="K155" s="141"/>
      <c r="L155" s="141"/>
      <c r="M155" s="141"/>
    </row>
    <row r="156" spans="7:13" x14ac:dyDescent="0.2">
      <c r="G156" s="141"/>
      <c r="H156" s="141"/>
      <c r="I156" s="141"/>
      <c r="J156" s="141"/>
      <c r="K156" s="141"/>
      <c r="L156" s="141"/>
      <c r="M156" s="141"/>
    </row>
    <row r="157" spans="7:13" x14ac:dyDescent="0.2">
      <c r="G157" s="141"/>
      <c r="H157" s="141"/>
      <c r="I157" s="141"/>
      <c r="J157" s="141"/>
      <c r="K157" s="141"/>
      <c r="L157" s="141"/>
      <c r="M157" s="141"/>
    </row>
    <row r="158" spans="7:13" x14ac:dyDescent="0.2">
      <c r="G158" s="141"/>
      <c r="H158" s="141"/>
      <c r="I158" s="141"/>
      <c r="J158" s="141"/>
      <c r="K158" s="141"/>
      <c r="L158" s="141"/>
      <c r="M158" s="141"/>
    </row>
    <row r="159" spans="7:13" x14ac:dyDescent="0.2">
      <c r="G159" s="141"/>
      <c r="H159" s="141"/>
      <c r="I159" s="141"/>
      <c r="J159" s="141"/>
      <c r="K159" s="141"/>
      <c r="L159" s="141"/>
      <c r="M159" s="141"/>
    </row>
    <row r="160" spans="7:13" x14ac:dyDescent="0.2">
      <c r="G160" s="141"/>
      <c r="H160" s="141"/>
      <c r="I160" s="141"/>
      <c r="J160" s="141"/>
      <c r="K160" s="141"/>
      <c r="L160" s="141"/>
      <c r="M160" s="141"/>
    </row>
    <row r="161" spans="7:13" x14ac:dyDescent="0.2">
      <c r="G161" s="141"/>
      <c r="H161" s="141"/>
      <c r="I161" s="141"/>
      <c r="J161" s="141"/>
      <c r="K161" s="141"/>
      <c r="L161" s="141"/>
      <c r="M161" s="141"/>
    </row>
    <row r="162" spans="7:13" x14ac:dyDescent="0.2">
      <c r="G162" s="141"/>
      <c r="H162" s="141"/>
      <c r="I162" s="141"/>
      <c r="J162" s="141"/>
      <c r="K162" s="141"/>
      <c r="L162" s="141"/>
      <c r="M162" s="141"/>
    </row>
    <row r="163" spans="7:13" x14ac:dyDescent="0.2">
      <c r="G163" s="141"/>
      <c r="H163" s="141"/>
      <c r="I163" s="141"/>
      <c r="J163" s="141"/>
      <c r="K163" s="141"/>
      <c r="L163" s="141"/>
      <c r="M163" s="141"/>
    </row>
    <row r="164" spans="7:13" x14ac:dyDescent="0.2">
      <c r="G164" s="141"/>
      <c r="H164" s="141"/>
      <c r="I164" s="141"/>
      <c r="J164" s="141"/>
      <c r="K164" s="141"/>
      <c r="L164" s="141"/>
      <c r="M164" s="141"/>
    </row>
    <row r="165" spans="7:13" x14ac:dyDescent="0.2">
      <c r="G165" s="141"/>
      <c r="H165" s="141"/>
      <c r="I165" s="141"/>
      <c r="J165" s="141"/>
      <c r="K165" s="141"/>
      <c r="L165" s="141"/>
      <c r="M165" s="141"/>
    </row>
    <row r="166" spans="7:13" x14ac:dyDescent="0.2">
      <c r="G166" s="141"/>
      <c r="H166" s="141"/>
      <c r="I166" s="141"/>
      <c r="J166" s="141"/>
      <c r="K166" s="141"/>
      <c r="L166" s="141"/>
      <c r="M166" s="141"/>
    </row>
    <row r="167" spans="7:13" x14ac:dyDescent="0.2">
      <c r="G167" s="141"/>
      <c r="H167" s="141"/>
      <c r="I167" s="141"/>
      <c r="J167" s="141"/>
      <c r="K167" s="141"/>
      <c r="L167" s="141"/>
      <c r="M167" s="141"/>
    </row>
    <row r="168" spans="7:13" x14ac:dyDescent="0.2">
      <c r="G168" s="141"/>
      <c r="H168" s="141"/>
      <c r="I168" s="141"/>
      <c r="J168" s="141"/>
      <c r="K168" s="141"/>
      <c r="L168" s="141"/>
      <c r="M168" s="141"/>
    </row>
    <row r="169" spans="7:13" x14ac:dyDescent="0.2">
      <c r="G169" s="141"/>
      <c r="H169" s="141"/>
      <c r="I169" s="141"/>
      <c r="J169" s="141"/>
      <c r="K169" s="141"/>
      <c r="L169" s="141"/>
      <c r="M169" s="141"/>
    </row>
    <row r="170" spans="7:13" x14ac:dyDescent="0.2">
      <c r="G170" s="141"/>
      <c r="H170" s="141"/>
      <c r="I170" s="141"/>
      <c r="J170" s="141"/>
      <c r="K170" s="141"/>
      <c r="L170" s="141"/>
      <c r="M170" s="141"/>
    </row>
    <row r="171" spans="7:13" x14ac:dyDescent="0.2">
      <c r="G171" s="141"/>
      <c r="H171" s="141"/>
      <c r="I171" s="141"/>
      <c r="J171" s="141"/>
      <c r="K171" s="141"/>
      <c r="L171" s="141"/>
      <c r="M171" s="141"/>
    </row>
    <row r="172" spans="7:13" x14ac:dyDescent="0.2">
      <c r="G172" s="141"/>
      <c r="H172" s="141"/>
      <c r="I172" s="141"/>
      <c r="J172" s="141"/>
      <c r="K172" s="141"/>
      <c r="L172" s="141"/>
      <c r="M172" s="141"/>
    </row>
    <row r="173" spans="7:13" x14ac:dyDescent="0.2">
      <c r="G173" s="141"/>
      <c r="H173" s="141"/>
      <c r="I173" s="141"/>
      <c r="J173" s="141"/>
      <c r="K173" s="141"/>
      <c r="L173" s="141"/>
      <c r="M173" s="141"/>
    </row>
    <row r="174" spans="7:13" x14ac:dyDescent="0.2">
      <c r="G174" s="141"/>
      <c r="H174" s="141"/>
      <c r="I174" s="141"/>
      <c r="J174" s="141"/>
      <c r="K174" s="141"/>
      <c r="L174" s="141"/>
      <c r="M174" s="141"/>
    </row>
    <row r="175" spans="7:13" x14ac:dyDescent="0.2">
      <c r="G175" s="141"/>
      <c r="H175" s="141"/>
      <c r="I175" s="141"/>
      <c r="J175" s="141"/>
      <c r="K175" s="141"/>
      <c r="L175" s="141"/>
      <c r="M175" s="141"/>
    </row>
    <row r="176" spans="7:13" x14ac:dyDescent="0.2">
      <c r="G176" s="141"/>
      <c r="H176" s="141"/>
      <c r="I176" s="141"/>
      <c r="J176" s="141"/>
      <c r="K176" s="141"/>
      <c r="L176" s="141"/>
      <c r="M176" s="141"/>
    </row>
    <row r="177" spans="7:13" x14ac:dyDescent="0.2">
      <c r="G177" s="141"/>
      <c r="H177" s="141"/>
      <c r="I177" s="141"/>
      <c r="J177" s="141"/>
      <c r="K177" s="141"/>
      <c r="L177" s="141"/>
      <c r="M177" s="141"/>
    </row>
    <row r="178" spans="7:13" x14ac:dyDescent="0.2">
      <c r="G178" s="141"/>
      <c r="H178" s="141"/>
      <c r="I178" s="141"/>
      <c r="J178" s="141"/>
      <c r="K178" s="141"/>
      <c r="L178" s="141"/>
      <c r="M178" s="141"/>
    </row>
    <row r="179" spans="7:13" x14ac:dyDescent="0.2">
      <c r="G179" s="141"/>
      <c r="H179" s="141"/>
      <c r="I179" s="141"/>
      <c r="J179" s="141"/>
      <c r="K179" s="141"/>
      <c r="L179" s="141"/>
      <c r="M179" s="141"/>
    </row>
    <row r="180" spans="7:13" x14ac:dyDescent="0.2">
      <c r="G180" s="141"/>
      <c r="H180" s="141"/>
      <c r="I180" s="141"/>
      <c r="J180" s="141"/>
      <c r="K180" s="141"/>
      <c r="L180" s="141"/>
      <c r="M180" s="141"/>
    </row>
    <row r="181" spans="7:13" x14ac:dyDescent="0.2">
      <c r="G181" s="141"/>
      <c r="H181" s="141"/>
      <c r="I181" s="141"/>
      <c r="J181" s="141"/>
      <c r="K181" s="141"/>
      <c r="L181" s="141"/>
      <c r="M181" s="141"/>
    </row>
    <row r="182" spans="7:13" x14ac:dyDescent="0.2">
      <c r="G182" s="141"/>
      <c r="H182" s="141"/>
      <c r="I182" s="141"/>
      <c r="J182" s="141"/>
      <c r="K182" s="141"/>
      <c r="L182" s="141"/>
      <c r="M182" s="141"/>
    </row>
    <row r="183" spans="7:13" x14ac:dyDescent="0.2">
      <c r="G183" s="141"/>
      <c r="H183" s="141"/>
      <c r="I183" s="141"/>
      <c r="J183" s="141"/>
      <c r="K183" s="141"/>
      <c r="L183" s="141"/>
      <c r="M183" s="141"/>
    </row>
    <row r="184" spans="7:13" x14ac:dyDescent="0.2">
      <c r="G184" s="141"/>
      <c r="H184" s="141"/>
      <c r="I184" s="141"/>
      <c r="J184" s="141"/>
      <c r="K184" s="141"/>
      <c r="L184" s="141"/>
      <c r="M184" s="141"/>
    </row>
    <row r="185" spans="7:13" x14ac:dyDescent="0.2">
      <c r="G185" s="141"/>
      <c r="H185" s="141"/>
      <c r="I185" s="141"/>
      <c r="J185" s="141"/>
      <c r="K185" s="141"/>
      <c r="L185" s="141"/>
      <c r="M185" s="141"/>
    </row>
    <row r="186" spans="7:13" x14ac:dyDescent="0.2">
      <c r="G186" s="141"/>
      <c r="H186" s="141"/>
      <c r="I186" s="141"/>
      <c r="J186" s="141"/>
      <c r="K186" s="141"/>
      <c r="L186" s="141"/>
      <c r="M186" s="141"/>
    </row>
    <row r="187" spans="7:13" x14ac:dyDescent="0.2">
      <c r="G187" s="141"/>
      <c r="H187" s="141"/>
      <c r="I187" s="141"/>
      <c r="J187" s="141"/>
      <c r="K187" s="141"/>
      <c r="L187" s="141"/>
      <c r="M187" s="141"/>
    </row>
  </sheetData>
  <mergeCells count="97">
    <mergeCell ref="D26:D27"/>
    <mergeCell ref="C26:C27"/>
    <mergeCell ref="G13:G16"/>
    <mergeCell ref="C13:C16"/>
    <mergeCell ref="F13:F16"/>
    <mergeCell ref="F17:F18"/>
    <mergeCell ref="D17:D18"/>
    <mergeCell ref="G17:G18"/>
    <mergeCell ref="C24:C25"/>
    <mergeCell ref="C17:C18"/>
    <mergeCell ref="C19:C20"/>
    <mergeCell ref="D24:D25"/>
    <mergeCell ref="D10:D12"/>
    <mergeCell ref="F4:F5"/>
    <mergeCell ref="G4:G5"/>
    <mergeCell ref="A2:A5"/>
    <mergeCell ref="B2:B5"/>
    <mergeCell ref="F24:F25"/>
    <mergeCell ref="C4:C5"/>
    <mergeCell ref="D4:D5"/>
    <mergeCell ref="A57:A70"/>
    <mergeCell ref="B57:B70"/>
    <mergeCell ref="B8:B20"/>
    <mergeCell ref="A8:A20"/>
    <mergeCell ref="B23:B33"/>
    <mergeCell ref="A23:A33"/>
    <mergeCell ref="A36:A37"/>
    <mergeCell ref="B36:B37"/>
    <mergeCell ref="A45:A54"/>
    <mergeCell ref="B45:B54"/>
    <mergeCell ref="A40:A42"/>
    <mergeCell ref="B40:B42"/>
    <mergeCell ref="C10:C12"/>
    <mergeCell ref="G10:G12"/>
    <mergeCell ref="G36:G37"/>
    <mergeCell ref="F36:F37"/>
    <mergeCell ref="D58:D59"/>
    <mergeCell ref="F58:F59"/>
    <mergeCell ref="G58:G59"/>
    <mergeCell ref="G31:G33"/>
    <mergeCell ref="G46:G47"/>
    <mergeCell ref="G48:G49"/>
    <mergeCell ref="F10:F12"/>
    <mergeCell ref="D13:D16"/>
    <mergeCell ref="G26:G27"/>
    <mergeCell ref="F26:F27"/>
    <mergeCell ref="G28:G30"/>
    <mergeCell ref="F28:F30"/>
    <mergeCell ref="G51:G52"/>
    <mergeCell ref="C62:C63"/>
    <mergeCell ref="G62:G63"/>
    <mergeCell ref="D62:D63"/>
    <mergeCell ref="C31:C33"/>
    <mergeCell ref="C28:C30"/>
    <mergeCell ref="C58:C59"/>
    <mergeCell ref="D31:D33"/>
    <mergeCell ref="F31:F33"/>
    <mergeCell ref="C36:C37"/>
    <mergeCell ref="D36:D37"/>
    <mergeCell ref="D46:D47"/>
    <mergeCell ref="C46:C47"/>
    <mergeCell ref="F46:F47"/>
    <mergeCell ref="F48:F49"/>
    <mergeCell ref="C48:C49"/>
    <mergeCell ref="D48:D49"/>
    <mergeCell ref="C50:C52"/>
    <mergeCell ref="C69:C70"/>
    <mergeCell ref="D69:D70"/>
    <mergeCell ref="F69:F70"/>
    <mergeCell ref="G69:G70"/>
    <mergeCell ref="F66:F67"/>
    <mergeCell ref="G66:G67"/>
    <mergeCell ref="C64:C65"/>
    <mergeCell ref="C66:C68"/>
    <mergeCell ref="D64:D65"/>
    <mergeCell ref="C53:C54"/>
    <mergeCell ref="D53:D54"/>
    <mergeCell ref="D66:D67"/>
    <mergeCell ref="F64:F65"/>
    <mergeCell ref="C60:C61"/>
    <mergeCell ref="F62:F63"/>
    <mergeCell ref="G64:G65"/>
    <mergeCell ref="D60:D61"/>
    <mergeCell ref="F60:F61"/>
    <mergeCell ref="G60:G61"/>
    <mergeCell ref="J13:J20"/>
    <mergeCell ref="J24:J30"/>
    <mergeCell ref="J47:J49"/>
    <mergeCell ref="G53:G54"/>
    <mergeCell ref="D51:D52"/>
    <mergeCell ref="F51:F52"/>
    <mergeCell ref="D28:D30"/>
    <mergeCell ref="F53:F54"/>
    <mergeCell ref="G24:G25"/>
    <mergeCell ref="F19:F20"/>
    <mergeCell ref="D19:D20"/>
    <mergeCell ref="G19:G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P179"/>
  <sheetViews>
    <sheetView showGridLines="0" topLeftCell="C1" zoomScale="70" zoomScaleNormal="70" workbookViewId="0">
      <pane ySplit="1" topLeftCell="A30" activePane="bottomLeft" state="frozen"/>
      <selection activeCell="C1" sqref="C1"/>
      <selection pane="bottomLeft" activeCell="E36" sqref="E36:I36"/>
    </sheetView>
  </sheetViews>
  <sheetFormatPr defaultColWidth="8.85546875" defaultRowHeight="15" x14ac:dyDescent="0.2"/>
  <cols>
    <col min="1" max="1" width="32.85546875" style="140" bestFit="1" customWidth="1"/>
    <col min="2" max="2" width="30.28515625" style="405" customWidth="1"/>
    <col min="3" max="3" width="40.28515625" style="140" customWidth="1"/>
    <col min="4" max="4" width="41.28515625" style="140" customWidth="1"/>
    <col min="5" max="5" width="46.140625" style="140" customWidth="1"/>
    <col min="6" max="6" width="46.7109375" style="140" customWidth="1"/>
    <col min="7" max="7" width="17.5703125" style="140" customWidth="1"/>
    <col min="8" max="8" width="22.5703125" style="140" customWidth="1"/>
    <col min="9" max="9" width="21.7109375" style="140" customWidth="1"/>
    <col min="10" max="10" width="21.7109375" style="839" customWidth="1"/>
    <col min="11" max="11" width="18.28515625" style="140" customWidth="1"/>
    <col min="12" max="12" width="20.28515625" style="140" customWidth="1"/>
    <col min="13" max="13" width="24" style="140" customWidth="1"/>
    <col min="14" max="14" width="8.85546875" style="140"/>
    <col min="15" max="15" width="11.5703125" style="140" bestFit="1" customWidth="1"/>
    <col min="16" max="16384" width="8.85546875" style="140"/>
  </cols>
  <sheetData>
    <row r="1" spans="1:13" ht="60.75" thickBot="1" x14ac:dyDescent="0.25">
      <c r="A1" s="415" t="s">
        <v>222</v>
      </c>
      <c r="B1" s="413" t="s">
        <v>221</v>
      </c>
      <c r="C1" s="678" t="s">
        <v>220</v>
      </c>
      <c r="D1" s="413" t="s">
        <v>0</v>
      </c>
      <c r="E1" s="413" t="s">
        <v>219</v>
      </c>
      <c r="F1" s="413" t="s">
        <v>218</v>
      </c>
      <c r="G1" s="413" t="s">
        <v>217</v>
      </c>
      <c r="H1" s="413" t="s">
        <v>216</v>
      </c>
      <c r="I1" s="413" t="s">
        <v>215</v>
      </c>
      <c r="J1" s="829" t="s">
        <v>395</v>
      </c>
      <c r="K1" s="413" t="s">
        <v>214</v>
      </c>
      <c r="L1" s="413" t="s">
        <v>213</v>
      </c>
      <c r="M1" s="412" t="s">
        <v>212</v>
      </c>
    </row>
    <row r="2" spans="1:13" ht="47.45" customHeight="1" x14ac:dyDescent="0.2">
      <c r="A2" s="1137" t="s">
        <v>381</v>
      </c>
      <c r="B2" s="1140" t="s">
        <v>380</v>
      </c>
      <c r="C2" s="800" t="s">
        <v>379</v>
      </c>
      <c r="D2" s="799" t="s">
        <v>9</v>
      </c>
      <c r="E2" s="799" t="s">
        <v>378</v>
      </c>
      <c r="F2" s="799"/>
      <c r="G2" s="798">
        <v>1</v>
      </c>
      <c r="H2" s="798">
        <v>1</v>
      </c>
      <c r="I2" s="799"/>
      <c r="J2" s="896">
        <v>1</v>
      </c>
      <c r="K2" s="798" t="s">
        <v>147</v>
      </c>
      <c r="L2" s="797">
        <v>21.599999999999998</v>
      </c>
      <c r="M2" s="796">
        <f t="shared" ref="M2:M20" si="0">H2*L2</f>
        <v>21.599999999999998</v>
      </c>
    </row>
    <row r="3" spans="1:13" ht="45.75" thickBot="1" x14ac:dyDescent="0.25">
      <c r="A3" s="1138"/>
      <c r="B3" s="1141"/>
      <c r="C3" s="795" t="s">
        <v>377</v>
      </c>
      <c r="D3" s="783" t="s">
        <v>2</v>
      </c>
      <c r="E3" s="783" t="s">
        <v>376</v>
      </c>
      <c r="F3" s="783"/>
      <c r="G3" s="782"/>
      <c r="H3" s="782">
        <v>1</v>
      </c>
      <c r="I3" s="783">
        <v>1</v>
      </c>
      <c r="J3" s="857">
        <v>1</v>
      </c>
      <c r="K3" s="782" t="s">
        <v>118</v>
      </c>
      <c r="L3" s="794">
        <v>7.2</v>
      </c>
      <c r="M3" s="793">
        <f t="shared" si="0"/>
        <v>7.2</v>
      </c>
    </row>
    <row r="4" spans="1:13" ht="55.15" customHeight="1" thickBot="1" x14ac:dyDescent="0.25">
      <c r="A4" s="1138"/>
      <c r="B4" s="1141"/>
      <c r="C4" s="1104" t="s">
        <v>375</v>
      </c>
      <c r="D4" s="783" t="s">
        <v>2</v>
      </c>
      <c r="E4" s="787" t="s">
        <v>374</v>
      </c>
      <c r="F4" s="787"/>
      <c r="G4" s="787"/>
      <c r="H4" s="787">
        <v>1</v>
      </c>
      <c r="I4" s="787">
        <v>1</v>
      </c>
      <c r="J4" s="940">
        <v>69</v>
      </c>
      <c r="K4" s="786" t="s">
        <v>118</v>
      </c>
      <c r="L4" s="785">
        <v>12</v>
      </c>
      <c r="M4" s="784">
        <f t="shared" si="0"/>
        <v>12</v>
      </c>
    </row>
    <row r="5" spans="1:13" ht="55.15" customHeight="1" thickBot="1" x14ac:dyDescent="0.25">
      <c r="A5" s="1138"/>
      <c r="B5" s="1141"/>
      <c r="C5" s="1105"/>
      <c r="D5" s="783" t="s">
        <v>2</v>
      </c>
      <c r="E5" s="791" t="s">
        <v>373</v>
      </c>
      <c r="F5" s="791"/>
      <c r="G5" s="791"/>
      <c r="H5" s="791">
        <v>5</v>
      </c>
      <c r="I5" s="791">
        <v>5</v>
      </c>
      <c r="J5" s="941"/>
      <c r="K5" s="790" t="s">
        <v>118</v>
      </c>
      <c r="L5" s="789">
        <v>7.2</v>
      </c>
      <c r="M5" s="788">
        <f t="shared" si="0"/>
        <v>36</v>
      </c>
    </row>
    <row r="6" spans="1:13" ht="55.15" customHeight="1" thickBot="1" x14ac:dyDescent="0.25">
      <c r="A6" s="1138"/>
      <c r="B6" s="1141"/>
      <c r="C6" s="1105"/>
      <c r="D6" s="783" t="s">
        <v>2</v>
      </c>
      <c r="E6" s="791" t="s">
        <v>372</v>
      </c>
      <c r="F6" s="791"/>
      <c r="G6" s="791"/>
      <c r="H6" s="791">
        <v>4</v>
      </c>
      <c r="I6" s="791">
        <v>4</v>
      </c>
      <c r="J6" s="941"/>
      <c r="K6" s="790" t="s">
        <v>118</v>
      </c>
      <c r="L6" s="789">
        <v>7.2</v>
      </c>
      <c r="M6" s="788">
        <f t="shared" si="0"/>
        <v>28.8</v>
      </c>
    </row>
    <row r="7" spans="1:13" ht="55.15" customHeight="1" x14ac:dyDescent="0.2">
      <c r="A7" s="1138"/>
      <c r="B7" s="1141"/>
      <c r="C7" s="1105"/>
      <c r="D7" s="791" t="s">
        <v>2</v>
      </c>
      <c r="E7" s="791" t="s">
        <v>371</v>
      </c>
      <c r="F7" s="791" t="s">
        <v>370</v>
      </c>
      <c r="G7" s="791"/>
      <c r="H7" s="791">
        <v>57</v>
      </c>
      <c r="I7" s="791">
        <v>57</v>
      </c>
      <c r="J7" s="941"/>
      <c r="K7" s="790" t="s">
        <v>118</v>
      </c>
      <c r="L7" s="789">
        <v>7.2</v>
      </c>
      <c r="M7" s="788">
        <f t="shared" si="0"/>
        <v>410.40000000000003</v>
      </c>
    </row>
    <row r="8" spans="1:13" ht="55.15" customHeight="1" thickBot="1" x14ac:dyDescent="0.25">
      <c r="A8" s="1138"/>
      <c r="B8" s="1141"/>
      <c r="C8" s="1106"/>
      <c r="D8" s="783" t="s">
        <v>2</v>
      </c>
      <c r="E8" s="783" t="s">
        <v>369</v>
      </c>
      <c r="F8" s="783"/>
      <c r="G8" s="782"/>
      <c r="H8" s="782">
        <v>13</v>
      </c>
      <c r="I8" s="783">
        <v>13</v>
      </c>
      <c r="J8" s="942"/>
      <c r="K8" s="782" t="s">
        <v>118</v>
      </c>
      <c r="L8" s="794">
        <v>7.2</v>
      </c>
      <c r="M8" s="793">
        <f t="shared" si="0"/>
        <v>93.600000000000009</v>
      </c>
    </row>
    <row r="9" spans="1:13" ht="61.9" customHeight="1" thickBot="1" x14ac:dyDescent="0.25">
      <c r="A9" s="1138"/>
      <c r="B9" s="1141"/>
      <c r="C9" s="792" t="s">
        <v>368</v>
      </c>
      <c r="D9" s="331" t="s">
        <v>2</v>
      </c>
      <c r="E9" s="331" t="s">
        <v>367</v>
      </c>
      <c r="F9" s="331"/>
      <c r="G9" s="331"/>
      <c r="H9" s="331">
        <v>1</v>
      </c>
      <c r="I9" s="331">
        <v>1</v>
      </c>
      <c r="J9" s="897">
        <v>1</v>
      </c>
      <c r="K9" s="330" t="s">
        <v>118</v>
      </c>
      <c r="L9" s="329">
        <v>12</v>
      </c>
      <c r="M9" s="328">
        <f t="shared" si="0"/>
        <v>12</v>
      </c>
    </row>
    <row r="10" spans="1:13" ht="50.45" customHeight="1" thickBot="1" x14ac:dyDescent="0.25">
      <c r="A10" s="1138"/>
      <c r="B10" s="1141"/>
      <c r="C10" s="1151" t="s">
        <v>191</v>
      </c>
      <c r="D10" s="331" t="s">
        <v>2</v>
      </c>
      <c r="E10" s="787" t="s">
        <v>366</v>
      </c>
      <c r="F10" s="787"/>
      <c r="G10" s="787"/>
      <c r="H10" s="787">
        <v>1</v>
      </c>
      <c r="I10" s="787">
        <v>1</v>
      </c>
      <c r="J10" s="852">
        <v>1</v>
      </c>
      <c r="K10" s="786" t="s">
        <v>118</v>
      </c>
      <c r="L10" s="785">
        <v>12</v>
      </c>
      <c r="M10" s="784">
        <f t="shared" si="0"/>
        <v>12</v>
      </c>
    </row>
    <row r="11" spans="1:13" ht="50.45" customHeight="1" x14ac:dyDescent="0.2">
      <c r="A11" s="1138"/>
      <c r="B11" s="1141"/>
      <c r="C11" s="1152"/>
      <c r="D11" s="791" t="s">
        <v>10</v>
      </c>
      <c r="E11" s="791" t="s">
        <v>365</v>
      </c>
      <c r="F11" s="791" t="s">
        <v>20</v>
      </c>
      <c r="G11" s="791">
        <v>1</v>
      </c>
      <c r="H11" s="791">
        <v>4</v>
      </c>
      <c r="I11" s="791"/>
      <c r="J11" s="856">
        <v>4</v>
      </c>
      <c r="K11" s="790" t="s">
        <v>118</v>
      </c>
      <c r="L11" s="789">
        <v>7.2</v>
      </c>
      <c r="M11" s="788">
        <f t="shared" si="0"/>
        <v>28.8</v>
      </c>
    </row>
    <row r="12" spans="1:13" ht="50.45" customHeight="1" x14ac:dyDescent="0.2">
      <c r="A12" s="1138"/>
      <c r="B12" s="1141"/>
      <c r="C12" s="1152"/>
      <c r="D12" s="791" t="s">
        <v>10</v>
      </c>
      <c r="E12" s="791" t="s">
        <v>364</v>
      </c>
      <c r="F12" s="791" t="s">
        <v>21</v>
      </c>
      <c r="G12" s="791">
        <v>1</v>
      </c>
      <c r="H12" s="791">
        <v>15</v>
      </c>
      <c r="I12" s="791"/>
      <c r="J12" s="856">
        <v>12</v>
      </c>
      <c r="K12" s="790" t="s">
        <v>118</v>
      </c>
      <c r="L12" s="789">
        <v>7.2</v>
      </c>
      <c r="M12" s="788">
        <f t="shared" si="0"/>
        <v>108</v>
      </c>
    </row>
    <row r="13" spans="1:13" ht="50.45" customHeight="1" thickBot="1" x14ac:dyDescent="0.25">
      <c r="A13" s="1138"/>
      <c r="B13" s="1141"/>
      <c r="C13" s="1152"/>
      <c r="D13" s="783" t="s">
        <v>10</v>
      </c>
      <c r="E13" s="783" t="s">
        <v>363</v>
      </c>
      <c r="F13" s="783" t="s">
        <v>22</v>
      </c>
      <c r="G13" s="783">
        <v>1</v>
      </c>
      <c r="H13" s="783">
        <v>22</v>
      </c>
      <c r="I13" s="783"/>
      <c r="J13" s="857">
        <v>17</v>
      </c>
      <c r="K13" s="782" t="s">
        <v>118</v>
      </c>
      <c r="L13" s="781">
        <v>7.2</v>
      </c>
      <c r="M13" s="779">
        <f t="shared" si="0"/>
        <v>158.4</v>
      </c>
    </row>
    <row r="14" spans="1:13" ht="50.45" customHeight="1" x14ac:dyDescent="0.2">
      <c r="A14" s="1138"/>
      <c r="B14" s="1141"/>
      <c r="C14" s="1152"/>
      <c r="D14" s="1154" t="s">
        <v>2</v>
      </c>
      <c r="E14" s="787" t="s">
        <v>362</v>
      </c>
      <c r="F14" s="820"/>
      <c r="G14" s="1143"/>
      <c r="H14" s="1143">
        <v>2</v>
      </c>
      <c r="I14" s="1145">
        <v>2</v>
      </c>
      <c r="J14" s="852">
        <v>1</v>
      </c>
      <c r="K14" s="1147" t="s">
        <v>118</v>
      </c>
      <c r="L14" s="1149">
        <v>9</v>
      </c>
      <c r="M14" s="1135">
        <f t="shared" si="0"/>
        <v>18</v>
      </c>
    </row>
    <row r="15" spans="1:13" ht="50.45" customHeight="1" thickBot="1" x14ac:dyDescent="0.25">
      <c r="A15" s="1138"/>
      <c r="B15" s="1141"/>
      <c r="C15" s="1153"/>
      <c r="D15" s="1155"/>
      <c r="E15" s="778" t="s">
        <v>361</v>
      </c>
      <c r="F15" s="871" t="s">
        <v>405</v>
      </c>
      <c r="G15" s="1144"/>
      <c r="H15" s="1144"/>
      <c r="I15" s="1146"/>
      <c r="J15" s="857">
        <v>1</v>
      </c>
      <c r="K15" s="1148"/>
      <c r="L15" s="1150"/>
      <c r="M15" s="1136">
        <f t="shared" si="0"/>
        <v>0</v>
      </c>
    </row>
    <row r="16" spans="1:13" ht="50.45" customHeight="1" x14ac:dyDescent="0.2">
      <c r="A16" s="1138"/>
      <c r="B16" s="1141"/>
      <c r="C16" s="1151" t="s">
        <v>191</v>
      </c>
      <c r="D16" s="787" t="s">
        <v>2</v>
      </c>
      <c r="E16" s="787" t="s">
        <v>360</v>
      </c>
      <c r="F16" s="787"/>
      <c r="G16" s="787"/>
      <c r="H16" s="787">
        <v>1</v>
      </c>
      <c r="I16" s="787">
        <v>1</v>
      </c>
      <c r="J16" s="852">
        <v>1</v>
      </c>
      <c r="K16" s="786" t="s">
        <v>118</v>
      </c>
      <c r="L16" s="785">
        <v>12</v>
      </c>
      <c r="M16" s="784">
        <f t="shared" si="0"/>
        <v>12</v>
      </c>
    </row>
    <row r="17" spans="1:16" ht="50.45" customHeight="1" thickBot="1" x14ac:dyDescent="0.25">
      <c r="A17" s="1138"/>
      <c r="B17" s="1141"/>
      <c r="C17" s="1152"/>
      <c r="D17" s="783" t="s">
        <v>2</v>
      </c>
      <c r="E17" s="783" t="s">
        <v>359</v>
      </c>
      <c r="F17" s="783" t="s">
        <v>406</v>
      </c>
      <c r="G17" s="783"/>
      <c r="H17" s="783">
        <v>4</v>
      </c>
      <c r="I17" s="783">
        <v>4</v>
      </c>
      <c r="J17" s="857">
        <v>5</v>
      </c>
      <c r="K17" s="782" t="s">
        <v>118</v>
      </c>
      <c r="L17" s="781">
        <v>7.2</v>
      </c>
      <c r="M17" s="779">
        <f t="shared" si="0"/>
        <v>28.8</v>
      </c>
    </row>
    <row r="18" spans="1:16" ht="50.45" customHeight="1" thickBot="1" x14ac:dyDescent="0.25">
      <c r="A18" s="1138"/>
      <c r="B18" s="1141"/>
      <c r="C18" s="1152"/>
      <c r="D18" s="780" t="s">
        <v>2</v>
      </c>
      <c r="E18" s="778" t="s">
        <v>358</v>
      </c>
      <c r="F18" s="778"/>
      <c r="G18" s="778"/>
      <c r="H18" s="778">
        <v>3</v>
      </c>
      <c r="I18" s="778">
        <v>3</v>
      </c>
      <c r="J18" s="899">
        <v>3</v>
      </c>
      <c r="K18" s="777" t="s">
        <v>118</v>
      </c>
      <c r="L18" s="776">
        <v>7.2</v>
      </c>
      <c r="M18" s="779">
        <f t="shared" si="0"/>
        <v>21.6</v>
      </c>
    </row>
    <row r="19" spans="1:16" ht="50.45" customHeight="1" thickBot="1" x14ac:dyDescent="0.25">
      <c r="A19" s="1138"/>
      <c r="B19" s="1141"/>
      <c r="C19" s="1152"/>
      <c r="D19" s="1154" t="s">
        <v>2</v>
      </c>
      <c r="E19" s="778" t="s">
        <v>357</v>
      </c>
      <c r="F19" s="778"/>
      <c r="G19" s="778"/>
      <c r="H19" s="778">
        <v>1</v>
      </c>
      <c r="I19" s="778">
        <v>1</v>
      </c>
      <c r="J19" s="899">
        <v>1</v>
      </c>
      <c r="K19" s="777" t="s">
        <v>118</v>
      </c>
      <c r="L19" s="776">
        <v>9</v>
      </c>
      <c r="M19" s="775">
        <f t="shared" si="0"/>
        <v>9</v>
      </c>
    </row>
    <row r="20" spans="1:16" ht="50.45" customHeight="1" thickBot="1" x14ac:dyDescent="0.25">
      <c r="A20" s="1139"/>
      <c r="B20" s="1142"/>
      <c r="C20" s="1153"/>
      <c r="D20" s="1155"/>
      <c r="E20" s="331" t="s">
        <v>356</v>
      </c>
      <c r="F20" s="331"/>
      <c r="G20" s="331"/>
      <c r="H20" s="331">
        <v>6</v>
      </c>
      <c r="I20" s="331">
        <v>6</v>
      </c>
      <c r="J20" s="897">
        <v>5</v>
      </c>
      <c r="K20" s="330" t="s">
        <v>118</v>
      </c>
      <c r="L20" s="329">
        <v>7.2</v>
      </c>
      <c r="M20" s="328">
        <f t="shared" si="0"/>
        <v>43.2</v>
      </c>
    </row>
    <row r="21" spans="1:16" s="150" customFormat="1" ht="35.450000000000003" customHeight="1" thickBot="1" x14ac:dyDescent="0.25">
      <c r="A21" s="192"/>
      <c r="B21" s="192"/>
      <c r="C21" s="174"/>
      <c r="D21" s="174"/>
      <c r="E21" s="174"/>
      <c r="F21" s="774" t="s">
        <v>168</v>
      </c>
      <c r="G21" s="773">
        <f>SUM(G2:G20)</f>
        <v>4</v>
      </c>
      <c r="H21" s="772">
        <f>SUM(H2:H20)</f>
        <v>142</v>
      </c>
      <c r="I21" s="772">
        <f>SUM(I2:I20)</f>
        <v>100</v>
      </c>
      <c r="J21" s="900">
        <f>SUM(J2:J20)-1+'Етаж В (горен)'!J28</f>
        <v>125</v>
      </c>
      <c r="K21" s="773"/>
      <c r="L21" s="772"/>
      <c r="M21" s="771">
        <f>SUM(M2:M20)</f>
        <v>1061.3999999999999</v>
      </c>
    </row>
    <row r="22" spans="1:16" s="144" customFormat="1" ht="48.6" customHeight="1" thickBot="1" x14ac:dyDescent="0.25">
      <c r="A22" s="770"/>
      <c r="B22" s="769"/>
      <c r="C22" s="621"/>
      <c r="G22" s="145"/>
      <c r="H22" s="145"/>
      <c r="I22" s="145"/>
      <c r="J22" s="832"/>
      <c r="K22" s="145"/>
      <c r="L22" s="620"/>
      <c r="M22" s="620"/>
      <c r="P22" s="768" t="e">
        <f>I7+#REF!</f>
        <v>#REF!</v>
      </c>
    </row>
    <row r="23" spans="1:16" s="758" customFormat="1" ht="31.15" customHeight="1" x14ac:dyDescent="0.2">
      <c r="A23" s="1126" t="s">
        <v>355</v>
      </c>
      <c r="B23" s="1129" t="s">
        <v>354</v>
      </c>
      <c r="C23" s="767" t="s">
        <v>353</v>
      </c>
      <c r="D23" s="765" t="s">
        <v>9</v>
      </c>
      <c r="E23" s="766" t="s">
        <v>352</v>
      </c>
      <c r="F23" s="891" t="s">
        <v>404</v>
      </c>
      <c r="G23" s="764">
        <v>1</v>
      </c>
      <c r="H23" s="764">
        <v>1</v>
      </c>
      <c r="I23" s="763"/>
      <c r="J23" s="901">
        <v>1</v>
      </c>
      <c r="K23" s="763" t="s">
        <v>147</v>
      </c>
      <c r="L23" s="762">
        <v>21.599999999999998</v>
      </c>
      <c r="M23" s="761">
        <f t="shared" ref="M23:M37" si="1">H23*L23</f>
        <v>21.599999999999998</v>
      </c>
      <c r="N23" s="760"/>
      <c r="P23" s="759"/>
    </row>
    <row r="24" spans="1:16" ht="37.9" customHeight="1" x14ac:dyDescent="0.2">
      <c r="A24" s="1127"/>
      <c r="B24" s="1130"/>
      <c r="C24" s="1134"/>
      <c r="D24" s="1101" t="s">
        <v>2</v>
      </c>
      <c r="E24" s="756" t="s">
        <v>351</v>
      </c>
      <c r="F24" s="867" t="s">
        <v>15</v>
      </c>
      <c r="G24" s="755"/>
      <c r="H24" s="755">
        <v>1</v>
      </c>
      <c r="I24" s="754">
        <v>1</v>
      </c>
      <c r="J24" s="853">
        <v>1</v>
      </c>
      <c r="K24" s="754" t="s">
        <v>118</v>
      </c>
      <c r="L24" s="753">
        <v>12</v>
      </c>
      <c r="M24" s="752">
        <f t="shared" si="1"/>
        <v>12</v>
      </c>
      <c r="N24" s="141"/>
      <c r="O24" s="141"/>
      <c r="P24" s="757"/>
    </row>
    <row r="25" spans="1:16" ht="37.9" customHeight="1" x14ac:dyDescent="0.2">
      <c r="A25" s="1127"/>
      <c r="B25" s="1130"/>
      <c r="C25" s="1134"/>
      <c r="D25" s="1102"/>
      <c r="E25" s="750" t="s">
        <v>14</v>
      </c>
      <c r="F25" s="870" t="s">
        <v>15</v>
      </c>
      <c r="G25" s="751"/>
      <c r="H25" s="751">
        <v>4</v>
      </c>
      <c r="I25" s="749">
        <v>4</v>
      </c>
      <c r="J25" s="856">
        <v>4</v>
      </c>
      <c r="K25" s="749" t="s">
        <v>118</v>
      </c>
      <c r="L25" s="748">
        <v>7.2</v>
      </c>
      <c r="M25" s="747">
        <f t="shared" si="1"/>
        <v>28.8</v>
      </c>
      <c r="N25" s="141"/>
      <c r="O25" s="141"/>
    </row>
    <row r="26" spans="1:16" ht="37.9" customHeight="1" x14ac:dyDescent="0.2">
      <c r="A26" s="1127"/>
      <c r="B26" s="1130"/>
      <c r="C26" s="1124"/>
      <c r="D26" s="1101" t="s">
        <v>2</v>
      </c>
      <c r="E26" s="756" t="s">
        <v>350</v>
      </c>
      <c r="F26" s="867" t="s">
        <v>15</v>
      </c>
      <c r="G26" s="755"/>
      <c r="H26" s="755">
        <v>1</v>
      </c>
      <c r="I26" s="754">
        <v>1</v>
      </c>
      <c r="J26" s="853">
        <v>1</v>
      </c>
      <c r="K26" s="754" t="s">
        <v>118</v>
      </c>
      <c r="L26" s="753">
        <v>12</v>
      </c>
      <c r="M26" s="752">
        <f t="shared" si="1"/>
        <v>12</v>
      </c>
      <c r="N26" s="141"/>
      <c r="O26" s="141"/>
    </row>
    <row r="27" spans="1:16" ht="37.9" customHeight="1" x14ac:dyDescent="0.2">
      <c r="A27" s="1127"/>
      <c r="B27" s="1130"/>
      <c r="C27" s="1107"/>
      <c r="D27" s="1102"/>
      <c r="E27" s="750" t="s">
        <v>16</v>
      </c>
      <c r="F27" s="870" t="s">
        <v>15</v>
      </c>
      <c r="G27" s="751"/>
      <c r="H27" s="751">
        <v>2</v>
      </c>
      <c r="I27" s="749">
        <v>2</v>
      </c>
      <c r="J27" s="856">
        <v>2</v>
      </c>
      <c r="K27" s="749" t="s">
        <v>118</v>
      </c>
      <c r="L27" s="748">
        <v>7.2</v>
      </c>
      <c r="M27" s="747">
        <f t="shared" si="1"/>
        <v>14.4</v>
      </c>
      <c r="N27" s="141"/>
      <c r="O27" s="141"/>
    </row>
    <row r="28" spans="1:16" ht="37.9" customHeight="1" x14ac:dyDescent="0.2">
      <c r="A28" s="1127"/>
      <c r="B28" s="1130"/>
      <c r="C28" s="1107"/>
      <c r="D28" s="1101" t="s">
        <v>2</v>
      </c>
      <c r="E28" s="750" t="s">
        <v>349</v>
      </c>
      <c r="F28" s="870" t="s">
        <v>15</v>
      </c>
      <c r="G28" s="751"/>
      <c r="H28" s="751">
        <v>1</v>
      </c>
      <c r="I28" s="751">
        <v>1</v>
      </c>
      <c r="J28" s="847">
        <v>1</v>
      </c>
      <c r="K28" s="749" t="s">
        <v>118</v>
      </c>
      <c r="L28" s="748">
        <v>12</v>
      </c>
      <c r="M28" s="747">
        <f t="shared" si="1"/>
        <v>12</v>
      </c>
      <c r="N28" s="141"/>
      <c r="O28" s="141"/>
    </row>
    <row r="29" spans="1:16" ht="37.9" customHeight="1" x14ac:dyDescent="0.2">
      <c r="A29" s="1127"/>
      <c r="B29" s="1130"/>
      <c r="C29" s="1107"/>
      <c r="D29" s="1102"/>
      <c r="E29" s="750" t="s">
        <v>17</v>
      </c>
      <c r="F29" s="870" t="s">
        <v>15</v>
      </c>
      <c r="G29" s="751"/>
      <c r="H29" s="751">
        <v>7</v>
      </c>
      <c r="I29" s="751">
        <v>7</v>
      </c>
      <c r="J29" s="847">
        <v>3</v>
      </c>
      <c r="K29" s="749" t="s">
        <v>118</v>
      </c>
      <c r="L29" s="748">
        <v>7.2</v>
      </c>
      <c r="M29" s="747">
        <f t="shared" si="1"/>
        <v>50.4</v>
      </c>
      <c r="N29" s="141"/>
      <c r="O29" s="141"/>
    </row>
    <row r="30" spans="1:16" ht="30" x14ac:dyDescent="0.2">
      <c r="A30" s="1127"/>
      <c r="B30" s="1130"/>
      <c r="C30" s="1107"/>
      <c r="D30" s="1101" t="s">
        <v>2</v>
      </c>
      <c r="E30" s="750" t="s">
        <v>348</v>
      </c>
      <c r="F30" s="870" t="s">
        <v>15</v>
      </c>
      <c r="G30" s="751"/>
      <c r="H30" s="751">
        <v>1</v>
      </c>
      <c r="I30" s="749">
        <v>1</v>
      </c>
      <c r="J30" s="856">
        <v>1</v>
      </c>
      <c r="K30" s="749" t="s">
        <v>118</v>
      </c>
      <c r="L30" s="748">
        <v>12</v>
      </c>
      <c r="M30" s="747">
        <f t="shared" si="1"/>
        <v>12</v>
      </c>
      <c r="N30" s="141"/>
      <c r="O30" s="141"/>
    </row>
    <row r="31" spans="1:16" ht="30" x14ac:dyDescent="0.2">
      <c r="A31" s="1127"/>
      <c r="B31" s="1130"/>
      <c r="C31" s="1107"/>
      <c r="D31" s="1102"/>
      <c r="E31" s="750" t="s">
        <v>18</v>
      </c>
      <c r="F31" s="870" t="s">
        <v>15</v>
      </c>
      <c r="G31" s="751"/>
      <c r="H31" s="751">
        <v>2</v>
      </c>
      <c r="I31" s="749">
        <v>2</v>
      </c>
      <c r="J31" s="856">
        <v>1</v>
      </c>
      <c r="K31" s="749" t="s">
        <v>118</v>
      </c>
      <c r="L31" s="748">
        <v>7.2</v>
      </c>
      <c r="M31" s="747">
        <f t="shared" si="1"/>
        <v>14.4</v>
      </c>
      <c r="N31" s="141"/>
      <c r="O31" s="141"/>
    </row>
    <row r="32" spans="1:16" ht="30" x14ac:dyDescent="0.2">
      <c r="A32" s="1127"/>
      <c r="B32" s="1130"/>
      <c r="C32" s="1107"/>
      <c r="D32" s="1101" t="s">
        <v>2</v>
      </c>
      <c r="E32" s="750" t="s">
        <v>19</v>
      </c>
      <c r="F32" s="870" t="s">
        <v>15</v>
      </c>
      <c r="G32" s="751"/>
      <c r="H32" s="751">
        <v>1</v>
      </c>
      <c r="I32" s="749">
        <v>1</v>
      </c>
      <c r="J32" s="856">
        <v>1</v>
      </c>
      <c r="K32" s="749" t="s">
        <v>118</v>
      </c>
      <c r="L32" s="748">
        <v>12</v>
      </c>
      <c r="M32" s="747">
        <f t="shared" si="1"/>
        <v>12</v>
      </c>
      <c r="N32" s="141"/>
      <c r="O32" s="141"/>
    </row>
    <row r="33" spans="1:15" ht="30" x14ac:dyDescent="0.2">
      <c r="A33" s="1127"/>
      <c r="B33" s="1130"/>
      <c r="C33" s="1107"/>
      <c r="D33" s="1102"/>
      <c r="E33" s="750" t="s">
        <v>19</v>
      </c>
      <c r="F33" s="870" t="s">
        <v>15</v>
      </c>
      <c r="G33" s="751"/>
      <c r="H33" s="751">
        <v>1</v>
      </c>
      <c r="I33" s="749">
        <v>1</v>
      </c>
      <c r="J33" s="856">
        <v>3</v>
      </c>
      <c r="K33" s="749" t="s">
        <v>118</v>
      </c>
      <c r="L33" s="748">
        <v>7.2</v>
      </c>
      <c r="M33" s="747">
        <f t="shared" si="1"/>
        <v>7.2</v>
      </c>
      <c r="N33" s="141"/>
      <c r="O33" s="141"/>
    </row>
    <row r="34" spans="1:15" ht="39.75" customHeight="1" x14ac:dyDescent="0.2">
      <c r="A34" s="1127"/>
      <c r="B34" s="1130"/>
      <c r="C34" s="1108" t="s">
        <v>255</v>
      </c>
      <c r="D34" s="1101" t="s">
        <v>2</v>
      </c>
      <c r="E34" s="750" t="s">
        <v>347</v>
      </c>
      <c r="F34" s="870" t="s">
        <v>15</v>
      </c>
      <c r="G34" s="751"/>
      <c r="H34" s="751">
        <v>1</v>
      </c>
      <c r="I34" s="749">
        <v>1</v>
      </c>
      <c r="J34" s="856">
        <v>1</v>
      </c>
      <c r="K34" s="749" t="s">
        <v>118</v>
      </c>
      <c r="L34" s="748">
        <f>10*1.2</f>
        <v>12</v>
      </c>
      <c r="M34" s="747">
        <f t="shared" si="1"/>
        <v>12</v>
      </c>
      <c r="N34" s="141"/>
      <c r="O34" s="141"/>
    </row>
    <row r="35" spans="1:15" ht="30" x14ac:dyDescent="0.2">
      <c r="A35" s="1127"/>
      <c r="B35" s="1130"/>
      <c r="C35" s="1109"/>
      <c r="D35" s="1102"/>
      <c r="E35" s="750" t="s">
        <v>346</v>
      </c>
      <c r="F35" s="870" t="s">
        <v>15</v>
      </c>
      <c r="G35" s="749"/>
      <c r="H35" s="749">
        <v>3</v>
      </c>
      <c r="I35" s="749">
        <v>3</v>
      </c>
      <c r="J35" s="1098">
        <v>4</v>
      </c>
      <c r="K35" s="749" t="s">
        <v>118</v>
      </c>
      <c r="L35" s="748">
        <v>7.2</v>
      </c>
      <c r="M35" s="747">
        <f t="shared" si="1"/>
        <v>21.6</v>
      </c>
    </row>
    <row r="36" spans="1:15" ht="27" customHeight="1" x14ac:dyDescent="0.2">
      <c r="A36" s="1127"/>
      <c r="B36" s="1130"/>
      <c r="C36" s="1109"/>
      <c r="D36" s="1101" t="s">
        <v>2</v>
      </c>
      <c r="E36" s="892" t="s">
        <v>345</v>
      </c>
      <c r="F36" s="870"/>
      <c r="G36" s="749"/>
      <c r="H36" s="893">
        <v>1</v>
      </c>
      <c r="I36" s="893">
        <v>1</v>
      </c>
      <c r="J36" s="941"/>
      <c r="K36" s="749" t="s">
        <v>118</v>
      </c>
      <c r="L36" s="748">
        <f>10*1.2</f>
        <v>12</v>
      </c>
      <c r="M36" s="747">
        <f t="shared" si="1"/>
        <v>12</v>
      </c>
    </row>
    <row r="37" spans="1:15" ht="31.15" customHeight="1" thickBot="1" x14ac:dyDescent="0.25">
      <c r="A37" s="1128"/>
      <c r="B37" s="1131"/>
      <c r="C37" s="1110"/>
      <c r="D37" s="1103"/>
      <c r="E37" s="746" t="s">
        <v>344</v>
      </c>
      <c r="F37" s="871"/>
      <c r="G37" s="745"/>
      <c r="H37" s="745">
        <v>2</v>
      </c>
      <c r="I37" s="745">
        <v>2</v>
      </c>
      <c r="J37" s="942"/>
      <c r="K37" s="745" t="s">
        <v>118</v>
      </c>
      <c r="L37" s="744">
        <v>7.2</v>
      </c>
      <c r="M37" s="743">
        <f t="shared" si="1"/>
        <v>14.4</v>
      </c>
    </row>
    <row r="38" spans="1:15" ht="41.45" customHeight="1" thickBot="1" x14ac:dyDescent="0.25">
      <c r="A38" s="192"/>
      <c r="B38" s="191"/>
      <c r="C38" s="742"/>
      <c r="D38" s="742"/>
      <c r="E38" s="742"/>
      <c r="F38" s="741" t="s">
        <v>168</v>
      </c>
      <c r="G38" s="740">
        <f>SUM(G24:G37)</f>
        <v>0</v>
      </c>
      <c r="H38" s="740">
        <f>SUM(H23:H37)</f>
        <v>29</v>
      </c>
      <c r="I38" s="740">
        <f>SUM(I23:I37)</f>
        <v>28</v>
      </c>
      <c r="J38" s="902">
        <f>SUM(J23:J37)</f>
        <v>24</v>
      </c>
      <c r="K38" s="740"/>
      <c r="L38" s="739"/>
      <c r="M38" s="738">
        <f>SUM(M24:M37)</f>
        <v>235.2</v>
      </c>
    </row>
    <row r="39" spans="1:15" s="149" customFormat="1" ht="43.9" customHeight="1" thickBot="1" x14ac:dyDescent="0.25">
      <c r="A39" s="684"/>
      <c r="B39" s="684"/>
      <c r="C39" s="183"/>
      <c r="D39" s="183"/>
      <c r="E39" s="183"/>
      <c r="F39" s="183"/>
      <c r="G39" s="183"/>
      <c r="H39" s="183"/>
      <c r="I39" s="183"/>
      <c r="J39" s="830"/>
      <c r="K39" s="183"/>
      <c r="L39" s="183"/>
      <c r="M39" s="182"/>
    </row>
    <row r="40" spans="1:15" s="405" customFormat="1" ht="57" customHeight="1" thickBot="1" x14ac:dyDescent="0.25">
      <c r="A40" s="1115" t="s">
        <v>24</v>
      </c>
      <c r="B40" s="1118" t="s">
        <v>343</v>
      </c>
      <c r="C40" s="737" t="s">
        <v>342</v>
      </c>
      <c r="D40" s="736" t="s">
        <v>9</v>
      </c>
      <c r="E40" s="736" t="s">
        <v>341</v>
      </c>
      <c r="F40" s="736"/>
      <c r="G40" s="735">
        <v>1</v>
      </c>
      <c r="H40" s="735">
        <v>1</v>
      </c>
      <c r="I40" s="734"/>
      <c r="J40" s="903">
        <v>1</v>
      </c>
      <c r="K40" s="734" t="s">
        <v>147</v>
      </c>
      <c r="L40" s="733">
        <v>21.599999999999998</v>
      </c>
      <c r="M40" s="732">
        <f t="shared" ref="M40:M55" si="2">H40*L40</f>
        <v>21.599999999999998</v>
      </c>
      <c r="O40" s="731"/>
    </row>
    <row r="41" spans="1:15" ht="44.45" customHeight="1" x14ac:dyDescent="0.2">
      <c r="A41" s="1116"/>
      <c r="B41" s="1119"/>
      <c r="C41" s="1132" t="s">
        <v>255</v>
      </c>
      <c r="D41" s="723" t="s">
        <v>9</v>
      </c>
      <c r="E41" s="706" t="s">
        <v>340</v>
      </c>
      <c r="F41" s="706"/>
      <c r="G41" s="730">
        <v>1</v>
      </c>
      <c r="H41" s="730">
        <v>1</v>
      </c>
      <c r="I41" s="714"/>
      <c r="J41" s="852">
        <v>1</v>
      </c>
      <c r="K41" s="714" t="s">
        <v>147</v>
      </c>
      <c r="L41" s="729">
        <v>18</v>
      </c>
      <c r="M41" s="701">
        <f t="shared" si="2"/>
        <v>18</v>
      </c>
    </row>
    <row r="42" spans="1:15" ht="44.45" customHeight="1" x14ac:dyDescent="0.2">
      <c r="A42" s="1116"/>
      <c r="B42" s="1119"/>
      <c r="C42" s="1133"/>
      <c r="D42" s="728" t="s">
        <v>2</v>
      </c>
      <c r="E42" s="710" t="s">
        <v>27</v>
      </c>
      <c r="F42" s="710" t="s">
        <v>15</v>
      </c>
      <c r="G42" s="727"/>
      <c r="H42" s="727">
        <v>17</v>
      </c>
      <c r="I42" s="709">
        <v>17</v>
      </c>
      <c r="J42" s="856">
        <v>12</v>
      </c>
      <c r="K42" s="709" t="s">
        <v>118</v>
      </c>
      <c r="L42" s="726">
        <v>7.2</v>
      </c>
      <c r="M42" s="725">
        <f t="shared" si="2"/>
        <v>122.4</v>
      </c>
    </row>
    <row r="43" spans="1:15" ht="44.45" customHeight="1" thickBot="1" x14ac:dyDescent="0.25">
      <c r="A43" s="1116"/>
      <c r="B43" s="1119"/>
      <c r="C43" s="1133"/>
      <c r="D43" s="724" t="s">
        <v>2</v>
      </c>
      <c r="E43" s="699" t="s">
        <v>339</v>
      </c>
      <c r="F43" s="699" t="s">
        <v>15</v>
      </c>
      <c r="G43" s="698"/>
      <c r="H43" s="698">
        <v>4</v>
      </c>
      <c r="I43" s="697">
        <v>4</v>
      </c>
      <c r="J43" s="857">
        <v>2</v>
      </c>
      <c r="K43" s="697" t="s">
        <v>118</v>
      </c>
      <c r="L43" s="696">
        <v>7.2</v>
      </c>
      <c r="M43" s="695">
        <f t="shared" si="2"/>
        <v>28.8</v>
      </c>
    </row>
    <row r="44" spans="1:15" ht="31.9" customHeight="1" x14ac:dyDescent="0.2">
      <c r="A44" s="1116"/>
      <c r="B44" s="1119"/>
      <c r="C44" s="1133"/>
      <c r="D44" s="723" t="s">
        <v>2</v>
      </c>
      <c r="E44" s="706" t="s">
        <v>338</v>
      </c>
      <c r="F44" s="706"/>
      <c r="G44" s="715"/>
      <c r="H44" s="715">
        <v>1</v>
      </c>
      <c r="I44" s="706">
        <v>1</v>
      </c>
      <c r="J44" s="852">
        <v>1</v>
      </c>
      <c r="K44" s="714" t="s">
        <v>118</v>
      </c>
      <c r="L44" s="713">
        <v>12</v>
      </c>
      <c r="M44" s="712">
        <f t="shared" si="2"/>
        <v>12</v>
      </c>
    </row>
    <row r="45" spans="1:15" ht="31.9" customHeight="1" x14ac:dyDescent="0.2">
      <c r="A45" s="1116"/>
      <c r="B45" s="1119"/>
      <c r="C45" s="1133"/>
      <c r="D45" s="1111" t="s">
        <v>2</v>
      </c>
      <c r="E45" s="710" t="s">
        <v>337</v>
      </c>
      <c r="F45" s="710"/>
      <c r="G45" s="711"/>
      <c r="H45" s="711">
        <v>1</v>
      </c>
      <c r="I45" s="710">
        <v>1</v>
      </c>
      <c r="J45" s="856">
        <v>1</v>
      </c>
      <c r="K45" s="709" t="s">
        <v>118</v>
      </c>
      <c r="L45" s="708">
        <v>12</v>
      </c>
      <c r="M45" s="707">
        <f t="shared" si="2"/>
        <v>12</v>
      </c>
    </row>
    <row r="46" spans="1:15" ht="31.9" customHeight="1" thickBot="1" x14ac:dyDescent="0.25">
      <c r="A46" s="1116"/>
      <c r="B46" s="1119"/>
      <c r="C46" s="1133"/>
      <c r="D46" s="1112"/>
      <c r="E46" s="699" t="s">
        <v>26</v>
      </c>
      <c r="F46" s="699" t="s">
        <v>15</v>
      </c>
      <c r="G46" s="698"/>
      <c r="H46" s="698">
        <v>8</v>
      </c>
      <c r="I46" s="697">
        <v>8</v>
      </c>
      <c r="J46" s="857">
        <v>6</v>
      </c>
      <c r="K46" s="697" t="s">
        <v>118</v>
      </c>
      <c r="L46" s="696">
        <v>7.2</v>
      </c>
      <c r="M46" s="695">
        <f t="shared" si="2"/>
        <v>57.6</v>
      </c>
    </row>
    <row r="47" spans="1:15" ht="31.9" customHeight="1" x14ac:dyDescent="0.2">
      <c r="A47" s="1116"/>
      <c r="B47" s="1119"/>
      <c r="C47" s="1122"/>
      <c r="D47" s="1113" t="s">
        <v>2</v>
      </c>
      <c r="E47" s="720" t="s">
        <v>336</v>
      </c>
      <c r="F47" s="720"/>
      <c r="G47" s="719"/>
      <c r="H47" s="719">
        <v>1</v>
      </c>
      <c r="I47" s="718">
        <v>1</v>
      </c>
      <c r="J47" s="854">
        <v>1</v>
      </c>
      <c r="K47" s="718" t="s">
        <v>118</v>
      </c>
      <c r="L47" s="717">
        <v>12</v>
      </c>
      <c r="M47" s="716">
        <f t="shared" si="2"/>
        <v>12</v>
      </c>
    </row>
    <row r="48" spans="1:15" ht="42.6" customHeight="1" thickBot="1" x14ac:dyDescent="0.25">
      <c r="A48" s="1116"/>
      <c r="B48" s="1119"/>
      <c r="C48" s="1123"/>
      <c r="D48" s="1100"/>
      <c r="E48" s="699" t="s">
        <v>335</v>
      </c>
      <c r="F48" s="699"/>
      <c r="G48" s="698"/>
      <c r="H48" s="698">
        <v>2</v>
      </c>
      <c r="I48" s="697">
        <v>2</v>
      </c>
      <c r="J48" s="857">
        <v>1</v>
      </c>
      <c r="K48" s="697" t="s">
        <v>118</v>
      </c>
      <c r="L48" s="696">
        <v>7.2</v>
      </c>
      <c r="M48" s="695">
        <f t="shared" si="2"/>
        <v>14.4</v>
      </c>
    </row>
    <row r="49" spans="1:14" ht="63" customHeight="1" thickBot="1" x14ac:dyDescent="0.25">
      <c r="A49" s="1116"/>
      <c r="B49" s="1119"/>
      <c r="C49" s="722" t="s">
        <v>334</v>
      </c>
      <c r="D49" s="721" t="s">
        <v>2</v>
      </c>
      <c r="E49" s="720" t="s">
        <v>333</v>
      </c>
      <c r="F49" s="720"/>
      <c r="G49" s="719"/>
      <c r="H49" s="719">
        <v>1</v>
      </c>
      <c r="I49" s="718">
        <v>1</v>
      </c>
      <c r="J49" s="854">
        <v>1</v>
      </c>
      <c r="K49" s="718" t="s">
        <v>118</v>
      </c>
      <c r="L49" s="717">
        <v>7.2</v>
      </c>
      <c r="M49" s="716">
        <f t="shared" si="2"/>
        <v>7.2</v>
      </c>
    </row>
    <row r="50" spans="1:14" ht="42.6" customHeight="1" x14ac:dyDescent="0.2">
      <c r="A50" s="1116"/>
      <c r="B50" s="1119"/>
      <c r="C50" s="1121" t="s">
        <v>255</v>
      </c>
      <c r="D50" s="1099" t="s">
        <v>2</v>
      </c>
      <c r="E50" s="706" t="s">
        <v>332</v>
      </c>
      <c r="F50" s="706"/>
      <c r="G50" s="715"/>
      <c r="H50" s="715">
        <v>1</v>
      </c>
      <c r="I50" s="706">
        <v>1</v>
      </c>
      <c r="J50" s="852">
        <v>1</v>
      </c>
      <c r="K50" s="714" t="s">
        <v>118</v>
      </c>
      <c r="L50" s="713">
        <v>12</v>
      </c>
      <c r="M50" s="712">
        <f t="shared" si="2"/>
        <v>12</v>
      </c>
    </row>
    <row r="51" spans="1:14" ht="42.6" customHeight="1" x14ac:dyDescent="0.2">
      <c r="A51" s="1116"/>
      <c r="B51" s="1119"/>
      <c r="C51" s="1122"/>
      <c r="D51" s="1114"/>
      <c r="E51" s="710" t="s">
        <v>331</v>
      </c>
      <c r="F51" s="710"/>
      <c r="G51" s="711"/>
      <c r="H51" s="711">
        <v>1</v>
      </c>
      <c r="I51" s="710">
        <v>1</v>
      </c>
      <c r="J51" s="856">
        <v>1</v>
      </c>
      <c r="K51" s="709" t="s">
        <v>118</v>
      </c>
      <c r="L51" s="708">
        <v>12</v>
      </c>
      <c r="M51" s="707">
        <f t="shared" si="2"/>
        <v>12</v>
      </c>
    </row>
    <row r="52" spans="1:14" ht="42.6" customHeight="1" x14ac:dyDescent="0.2">
      <c r="A52" s="1116"/>
      <c r="B52" s="1119"/>
      <c r="C52" s="1122"/>
      <c r="D52" s="1114"/>
      <c r="E52" s="710" t="s">
        <v>330</v>
      </c>
      <c r="F52" s="710"/>
      <c r="G52" s="711"/>
      <c r="H52" s="711">
        <v>1</v>
      </c>
      <c r="I52" s="710">
        <v>1</v>
      </c>
      <c r="J52" s="856">
        <v>1</v>
      </c>
      <c r="K52" s="709" t="s">
        <v>118</v>
      </c>
      <c r="L52" s="708">
        <v>12</v>
      </c>
      <c r="M52" s="707">
        <f t="shared" si="2"/>
        <v>12</v>
      </c>
    </row>
    <row r="53" spans="1:14" ht="42.6" customHeight="1" thickBot="1" x14ac:dyDescent="0.25">
      <c r="A53" s="1116"/>
      <c r="B53" s="1119"/>
      <c r="C53" s="1123"/>
      <c r="D53" s="1100"/>
      <c r="E53" s="699" t="s">
        <v>25</v>
      </c>
      <c r="F53" s="699"/>
      <c r="G53" s="698"/>
      <c r="H53" s="698">
        <v>7</v>
      </c>
      <c r="I53" s="697">
        <v>7</v>
      </c>
      <c r="J53" s="857">
        <v>5</v>
      </c>
      <c r="K53" s="697" t="s">
        <v>118</v>
      </c>
      <c r="L53" s="696">
        <v>7.2</v>
      </c>
      <c r="M53" s="695">
        <f t="shared" si="2"/>
        <v>50.4</v>
      </c>
    </row>
    <row r="54" spans="1:14" ht="31.9" customHeight="1" x14ac:dyDescent="0.2">
      <c r="A54" s="1116"/>
      <c r="B54" s="1119"/>
      <c r="C54" s="1125"/>
      <c r="D54" s="1099" t="s">
        <v>2</v>
      </c>
      <c r="E54" s="706" t="s">
        <v>329</v>
      </c>
      <c r="F54" s="705"/>
      <c r="G54" s="704"/>
      <c r="H54" s="704">
        <v>1</v>
      </c>
      <c r="I54" s="703">
        <v>1</v>
      </c>
      <c r="J54" s="898">
        <v>1</v>
      </c>
      <c r="K54" s="703" t="s">
        <v>118</v>
      </c>
      <c r="L54" s="702">
        <f>10*1.2</f>
        <v>12</v>
      </c>
      <c r="M54" s="701">
        <f t="shared" si="2"/>
        <v>12</v>
      </c>
    </row>
    <row r="55" spans="1:14" ht="30" customHeight="1" thickBot="1" x14ac:dyDescent="0.25">
      <c r="A55" s="1117"/>
      <c r="B55" s="1120"/>
      <c r="C55" s="1112"/>
      <c r="D55" s="1100"/>
      <c r="E55" s="700" t="s">
        <v>328</v>
      </c>
      <c r="F55" s="699"/>
      <c r="G55" s="698"/>
      <c r="H55" s="698">
        <v>2</v>
      </c>
      <c r="I55" s="697">
        <v>2</v>
      </c>
      <c r="J55" s="857">
        <v>2</v>
      </c>
      <c r="K55" s="697" t="s">
        <v>118</v>
      </c>
      <c r="L55" s="696">
        <v>7.2</v>
      </c>
      <c r="M55" s="695">
        <f t="shared" si="2"/>
        <v>14.4</v>
      </c>
    </row>
    <row r="56" spans="1:14" ht="35.450000000000003" customHeight="1" thickBot="1" x14ac:dyDescent="0.25">
      <c r="A56" s="185"/>
      <c r="B56" s="184"/>
      <c r="C56" s="174"/>
      <c r="D56" s="174"/>
      <c r="E56" s="174"/>
      <c r="F56" s="694" t="s">
        <v>168</v>
      </c>
      <c r="G56" s="693">
        <f>SUM(G40:G55)</f>
        <v>2</v>
      </c>
      <c r="H56" s="693">
        <f>SUM(H40:H55)</f>
        <v>50</v>
      </c>
      <c r="I56" s="693">
        <f>SUM(I40:I55)</f>
        <v>48</v>
      </c>
      <c r="J56" s="902">
        <f>SUM(J40:J55)</f>
        <v>38</v>
      </c>
      <c r="K56" s="693"/>
      <c r="L56" s="692"/>
      <c r="M56" s="691">
        <f>SUM(M40:M55)</f>
        <v>418.79999999999995</v>
      </c>
    </row>
    <row r="57" spans="1:14" s="149" customFormat="1" ht="43.9" customHeight="1" thickBot="1" x14ac:dyDescent="0.25">
      <c r="A57" s="684"/>
      <c r="B57" s="684"/>
      <c r="C57" s="183"/>
      <c r="D57" s="183"/>
      <c r="E57" s="183"/>
      <c r="F57" s="183"/>
      <c r="G57" s="183"/>
      <c r="H57" s="183"/>
      <c r="I57" s="183"/>
      <c r="J57" s="830"/>
      <c r="K57" s="183"/>
      <c r="L57" s="183"/>
      <c r="M57" s="182"/>
    </row>
    <row r="58" spans="1:14" ht="37.15" customHeight="1" thickBot="1" x14ac:dyDescent="0.25">
      <c r="A58" s="144"/>
      <c r="B58" s="192"/>
      <c r="C58" s="181"/>
      <c r="D58" s="181"/>
      <c r="E58" s="181"/>
      <c r="F58" s="180" t="s">
        <v>117</v>
      </c>
      <c r="G58" s="179">
        <f t="shared" ref="G58:M58" si="3">G21+G38+G56</f>
        <v>6</v>
      </c>
      <c r="H58" s="178">
        <f t="shared" si="3"/>
        <v>221</v>
      </c>
      <c r="I58" s="177">
        <f t="shared" si="3"/>
        <v>176</v>
      </c>
      <c r="J58" s="907">
        <f>J21+J56+'Етаж В (горен)'!J38+'Етаж В (горен)'!J78</f>
        <v>218</v>
      </c>
      <c r="K58" s="176">
        <f t="shared" si="3"/>
        <v>0</v>
      </c>
      <c r="L58" s="176">
        <f t="shared" si="3"/>
        <v>0</v>
      </c>
      <c r="M58" s="175">
        <f t="shared" si="3"/>
        <v>1715.3999999999999</v>
      </c>
      <c r="N58" s="144"/>
    </row>
    <row r="59" spans="1:14" ht="50.45" customHeight="1" x14ac:dyDescent="0.2">
      <c r="A59" s="149"/>
      <c r="B59" s="185"/>
      <c r="C59" s="144"/>
      <c r="D59" s="144"/>
      <c r="E59" s="144"/>
      <c r="F59" s="144"/>
      <c r="G59" s="145"/>
      <c r="H59" s="145"/>
      <c r="I59" s="145"/>
      <c r="J59" s="832"/>
      <c r="K59" s="145"/>
      <c r="L59" s="145"/>
      <c r="M59" s="145"/>
      <c r="N59" s="144"/>
    </row>
    <row r="60" spans="1:14" ht="15.75" thickBot="1" x14ac:dyDescent="0.25">
      <c r="A60" s="149"/>
      <c r="B60" s="185"/>
      <c r="C60" s="144"/>
      <c r="D60" s="144"/>
      <c r="E60" s="144"/>
      <c r="F60" s="144"/>
      <c r="G60" s="145"/>
      <c r="H60" s="145"/>
      <c r="I60" s="145"/>
      <c r="J60" s="832"/>
      <c r="K60" s="145"/>
      <c r="L60" s="145"/>
      <c r="M60" s="145"/>
      <c r="N60" s="144"/>
    </row>
    <row r="61" spans="1:14" s="150" customFormat="1" ht="47.25" x14ac:dyDescent="0.2">
      <c r="A61" s="174"/>
      <c r="B61" s="174"/>
      <c r="C61" s="174"/>
      <c r="D61" s="174"/>
      <c r="E61" s="173" t="s">
        <v>116</v>
      </c>
      <c r="F61" s="172" t="s">
        <v>115</v>
      </c>
      <c r="G61" s="172" t="s">
        <v>114</v>
      </c>
      <c r="H61" s="172"/>
      <c r="I61" s="172"/>
      <c r="J61" s="833"/>
      <c r="K61" s="172"/>
      <c r="L61" s="172" t="s">
        <v>113</v>
      </c>
      <c r="M61" s="171" t="s">
        <v>112</v>
      </c>
    </row>
    <row r="62" spans="1:14" s="150" customFormat="1" ht="15.75" x14ac:dyDescent="0.2">
      <c r="A62" s="156"/>
      <c r="B62" s="174"/>
      <c r="C62" s="151"/>
      <c r="D62" s="156"/>
      <c r="E62" s="161" t="s">
        <v>4</v>
      </c>
      <c r="F62" s="160" t="s">
        <v>106</v>
      </c>
      <c r="G62" s="170">
        <v>1</v>
      </c>
      <c r="H62" s="170"/>
      <c r="I62" s="159"/>
      <c r="J62" s="835"/>
      <c r="K62" s="159"/>
      <c r="L62" s="158">
        <f>35*1.2</f>
        <v>42</v>
      </c>
      <c r="M62" s="157">
        <f t="shared" ref="M62:M71" si="4">G62*L62</f>
        <v>42</v>
      </c>
      <c r="N62" s="151"/>
    </row>
    <row r="63" spans="1:14" s="150" customFormat="1" ht="15.75" x14ac:dyDescent="0.2">
      <c r="A63" s="156"/>
      <c r="B63" s="174"/>
      <c r="C63" s="151"/>
      <c r="D63" s="156"/>
      <c r="E63" s="161" t="s">
        <v>5</v>
      </c>
      <c r="F63" s="160" t="s">
        <v>105</v>
      </c>
      <c r="G63" s="170">
        <v>3</v>
      </c>
      <c r="H63" s="170"/>
      <c r="I63" s="159"/>
      <c r="J63" s="835"/>
      <c r="K63" s="159"/>
      <c r="L63" s="158">
        <f>25*1.2</f>
        <v>30</v>
      </c>
      <c r="M63" s="157">
        <f t="shared" si="4"/>
        <v>90</v>
      </c>
      <c r="N63" s="151"/>
    </row>
    <row r="64" spans="1:14" s="150" customFormat="1" ht="15.75" x14ac:dyDescent="0.2">
      <c r="A64" s="151"/>
      <c r="B64" s="690"/>
      <c r="C64" s="151"/>
      <c r="D64" s="156"/>
      <c r="E64" s="161" t="s">
        <v>6</v>
      </c>
      <c r="F64" s="160" t="s">
        <v>104</v>
      </c>
      <c r="G64" s="170">
        <v>4</v>
      </c>
      <c r="H64" s="170"/>
      <c r="I64" s="159"/>
      <c r="J64" s="835"/>
      <c r="K64" s="159"/>
      <c r="L64" s="158">
        <f>9.5*1.2</f>
        <v>11.4</v>
      </c>
      <c r="M64" s="157">
        <f t="shared" si="4"/>
        <v>45.6</v>
      </c>
      <c r="N64" s="151"/>
    </row>
    <row r="65" spans="1:14" s="150" customFormat="1" ht="16.5" customHeight="1" x14ac:dyDescent="0.2">
      <c r="A65" s="151"/>
      <c r="B65" s="690"/>
      <c r="C65" s="151"/>
      <c r="D65" s="156"/>
      <c r="E65" s="161" t="s">
        <v>103</v>
      </c>
      <c r="F65" s="160" t="s">
        <v>102</v>
      </c>
      <c r="G65" s="170">
        <v>5</v>
      </c>
      <c r="H65" s="170"/>
      <c r="I65" s="159"/>
      <c r="J65" s="835"/>
      <c r="K65" s="159"/>
      <c r="L65" s="158">
        <f>6*1.2</f>
        <v>7.1999999999999993</v>
      </c>
      <c r="M65" s="157">
        <f t="shared" si="4"/>
        <v>36</v>
      </c>
      <c r="N65" s="151"/>
    </row>
    <row r="66" spans="1:14" s="150" customFormat="1" ht="15.75" x14ac:dyDescent="0.2">
      <c r="A66" s="151"/>
      <c r="B66" s="690"/>
      <c r="C66" s="151"/>
      <c r="D66" s="156"/>
      <c r="E66" s="161" t="s">
        <v>7</v>
      </c>
      <c r="F66" s="160"/>
      <c r="G66" s="170">
        <v>1</v>
      </c>
      <c r="H66" s="170"/>
      <c r="I66" s="159"/>
      <c r="J66" s="835"/>
      <c r="K66" s="159"/>
      <c r="L66" s="158">
        <f>50*1.2</f>
        <v>60</v>
      </c>
      <c r="M66" s="157">
        <f t="shared" si="4"/>
        <v>60</v>
      </c>
      <c r="N66" s="151"/>
    </row>
    <row r="67" spans="1:14" s="150" customFormat="1" ht="15.75" x14ac:dyDescent="0.2">
      <c r="A67" s="151"/>
      <c r="B67" s="690"/>
      <c r="C67" s="151"/>
      <c r="D67" s="156"/>
      <c r="E67" s="161" t="s">
        <v>8</v>
      </c>
      <c r="F67" s="160"/>
      <c r="G67" s="170">
        <v>2</v>
      </c>
      <c r="H67" s="170"/>
      <c r="I67" s="159"/>
      <c r="J67" s="835"/>
      <c r="K67" s="159"/>
      <c r="L67" s="158">
        <f>6*1.2</f>
        <v>7.1999999999999993</v>
      </c>
      <c r="M67" s="157">
        <f t="shared" si="4"/>
        <v>14.399999999999999</v>
      </c>
      <c r="N67" s="151"/>
    </row>
    <row r="68" spans="1:14" s="150" customFormat="1" ht="15.75" x14ac:dyDescent="0.2">
      <c r="A68" s="151"/>
      <c r="B68" s="690"/>
      <c r="C68" s="151"/>
      <c r="D68" s="156"/>
      <c r="E68" s="161" t="s">
        <v>101</v>
      </c>
      <c r="F68" s="160"/>
      <c r="G68" s="170">
        <v>2</v>
      </c>
      <c r="H68" s="170"/>
      <c r="I68" s="159"/>
      <c r="J68" s="835"/>
      <c r="K68" s="159"/>
      <c r="L68" s="158">
        <f>6*1.2</f>
        <v>7.1999999999999993</v>
      </c>
      <c r="M68" s="157">
        <f t="shared" si="4"/>
        <v>14.399999999999999</v>
      </c>
      <c r="N68" s="151"/>
    </row>
    <row r="69" spans="1:14" s="150" customFormat="1" ht="15.75" x14ac:dyDescent="0.2">
      <c r="A69" s="151"/>
      <c r="B69" s="690"/>
      <c r="C69" s="151"/>
      <c r="D69" s="156"/>
      <c r="E69" s="161" t="s">
        <v>327</v>
      </c>
      <c r="F69" s="160"/>
      <c r="G69" s="170">
        <v>1</v>
      </c>
      <c r="H69" s="170"/>
      <c r="I69" s="159"/>
      <c r="J69" s="835"/>
      <c r="K69" s="159"/>
      <c r="L69" s="158">
        <f>20*1.2</f>
        <v>24</v>
      </c>
      <c r="M69" s="157">
        <f t="shared" si="4"/>
        <v>24</v>
      </c>
      <c r="N69" s="151"/>
    </row>
    <row r="70" spans="1:14" s="150" customFormat="1" ht="15.75" x14ac:dyDescent="0.2">
      <c r="A70" s="151"/>
      <c r="B70" s="690"/>
      <c r="C70" s="151"/>
      <c r="D70" s="156"/>
      <c r="E70" s="161" t="s">
        <v>326</v>
      </c>
      <c r="F70" s="160"/>
      <c r="G70" s="170">
        <v>1</v>
      </c>
      <c r="H70" s="170"/>
      <c r="I70" s="159"/>
      <c r="J70" s="835"/>
      <c r="K70" s="159"/>
      <c r="L70" s="158">
        <f>20*1.2</f>
        <v>24</v>
      </c>
      <c r="M70" s="157">
        <f t="shared" si="4"/>
        <v>24</v>
      </c>
      <c r="N70" s="151"/>
    </row>
    <row r="71" spans="1:14" s="150" customFormat="1" ht="30" customHeight="1" x14ac:dyDescent="0.2">
      <c r="A71" s="151"/>
      <c r="B71" s="690"/>
      <c r="C71" s="151"/>
      <c r="D71" s="156"/>
      <c r="E71" s="161" t="s">
        <v>98</v>
      </c>
      <c r="F71" s="160"/>
      <c r="G71" s="170">
        <v>1</v>
      </c>
      <c r="H71" s="170"/>
      <c r="I71" s="159"/>
      <c r="J71" s="835"/>
      <c r="K71" s="159"/>
      <c r="L71" s="158">
        <f>10*1.2</f>
        <v>12</v>
      </c>
      <c r="M71" s="157">
        <f t="shared" si="4"/>
        <v>12</v>
      </c>
      <c r="N71" s="151"/>
    </row>
    <row r="72" spans="1:14" ht="35.450000000000003" customHeight="1" thickBot="1" x14ac:dyDescent="0.25">
      <c r="A72" s="144"/>
      <c r="B72" s="192"/>
      <c r="C72" s="144"/>
      <c r="D72" s="144"/>
      <c r="E72" s="144"/>
      <c r="F72" s="153"/>
      <c r="G72" s="155">
        <f>SUM(G62:G71)</f>
        <v>21</v>
      </c>
      <c r="H72" s="154"/>
      <c r="I72" s="154"/>
      <c r="J72" s="837"/>
      <c r="K72" s="154"/>
      <c r="L72" s="153"/>
      <c r="M72" s="152">
        <f>SUM(M62:M71)</f>
        <v>362.4</v>
      </c>
      <c r="N72" s="144"/>
    </row>
    <row r="73" spans="1:14" ht="55.9" customHeight="1" x14ac:dyDescent="0.2">
      <c r="A73" s="144"/>
      <c r="B73" s="192"/>
      <c r="C73" s="144"/>
      <c r="D73" s="144"/>
      <c r="E73" s="144"/>
      <c r="F73" s="144"/>
      <c r="G73" s="145"/>
      <c r="H73" s="145"/>
      <c r="I73" s="145"/>
      <c r="J73" s="832"/>
      <c r="K73" s="145"/>
      <c r="L73" s="145"/>
      <c r="M73" s="145"/>
      <c r="N73" s="144"/>
    </row>
    <row r="74" spans="1:14" ht="27" customHeight="1" thickBot="1" x14ac:dyDescent="0.25">
      <c r="A74" s="144"/>
      <c r="B74" s="192"/>
      <c r="C74" s="144"/>
      <c r="D74" s="144"/>
      <c r="E74" s="144"/>
      <c r="F74" s="148" t="s">
        <v>325</v>
      </c>
      <c r="G74" s="147"/>
      <c r="H74" s="147"/>
      <c r="I74" s="147"/>
      <c r="J74" s="838"/>
      <c r="K74" s="147"/>
      <c r="L74" s="147"/>
      <c r="M74" s="146">
        <f>M58+M72</f>
        <v>2077.7999999999997</v>
      </c>
      <c r="N74" s="144"/>
    </row>
    <row r="75" spans="1:14" x14ac:dyDescent="0.2">
      <c r="A75" s="144"/>
      <c r="B75" s="192"/>
      <c r="C75" s="144"/>
      <c r="D75" s="144"/>
      <c r="E75" s="144"/>
      <c r="F75" s="144"/>
      <c r="G75" s="145"/>
      <c r="H75" s="145"/>
      <c r="I75" s="145"/>
      <c r="J75" s="832"/>
      <c r="K75" s="145"/>
      <c r="L75" s="145"/>
      <c r="M75" s="145"/>
      <c r="N75" s="144"/>
    </row>
    <row r="76" spans="1:14" x14ac:dyDescent="0.2">
      <c r="A76" s="144"/>
      <c r="B76" s="192"/>
      <c r="C76" s="144"/>
      <c r="D76" s="144"/>
      <c r="E76" s="144"/>
      <c r="F76" s="144"/>
      <c r="G76" s="145"/>
      <c r="H76" s="145"/>
      <c r="I76" s="145"/>
      <c r="J76" s="832"/>
      <c r="K76" s="145"/>
      <c r="L76" s="145"/>
      <c r="M76" s="145"/>
      <c r="N76" s="144"/>
    </row>
    <row r="77" spans="1:14" x14ac:dyDescent="0.2">
      <c r="A77" s="144"/>
      <c r="B77" s="192"/>
      <c r="C77" s="144"/>
      <c r="D77" s="144"/>
      <c r="E77" s="144"/>
      <c r="F77" s="144"/>
      <c r="G77" s="145"/>
      <c r="H77" s="145"/>
      <c r="I77" s="145"/>
      <c r="J77" s="832"/>
      <c r="K77" s="145"/>
      <c r="L77" s="145"/>
      <c r="M77" s="145"/>
      <c r="N77" s="144"/>
    </row>
    <row r="78" spans="1:14" x14ac:dyDescent="0.2">
      <c r="D78" s="144"/>
      <c r="F78" s="144"/>
      <c r="G78" s="145"/>
      <c r="H78" s="145"/>
      <c r="I78" s="145"/>
      <c r="J78" s="832"/>
      <c r="K78" s="145"/>
      <c r="L78" s="145"/>
      <c r="M78" s="689"/>
    </row>
    <row r="79" spans="1:14" x14ac:dyDescent="0.2">
      <c r="G79" s="141"/>
      <c r="H79" s="141"/>
      <c r="I79" s="141"/>
      <c r="K79" s="141"/>
      <c r="L79" s="141"/>
      <c r="M79" s="143"/>
    </row>
    <row r="80" spans="1:14" x14ac:dyDescent="0.2">
      <c r="G80" s="141"/>
      <c r="H80" s="141"/>
      <c r="I80" s="141"/>
      <c r="K80" s="141"/>
      <c r="L80" s="141"/>
      <c r="M80" s="141"/>
    </row>
    <row r="81" spans="7:13" x14ac:dyDescent="0.2">
      <c r="G81" s="141"/>
      <c r="H81" s="141"/>
      <c r="I81" s="141"/>
      <c r="K81" s="141"/>
      <c r="L81" s="141"/>
      <c r="M81" s="141"/>
    </row>
    <row r="82" spans="7:13" x14ac:dyDescent="0.2">
      <c r="G82" s="141"/>
      <c r="H82" s="141"/>
      <c r="I82" s="141"/>
      <c r="K82" s="141"/>
      <c r="L82" s="141"/>
      <c r="M82" s="141"/>
    </row>
    <row r="83" spans="7:13" x14ac:dyDescent="0.2">
      <c r="G83" s="141"/>
      <c r="H83" s="141"/>
      <c r="I83" s="141"/>
      <c r="K83" s="141"/>
      <c r="L83" s="141"/>
      <c r="M83" s="141"/>
    </row>
    <row r="84" spans="7:13" x14ac:dyDescent="0.2">
      <c r="G84" s="141"/>
      <c r="H84" s="141"/>
      <c r="I84" s="141"/>
      <c r="K84" s="141"/>
      <c r="L84" s="141"/>
      <c r="M84" s="141"/>
    </row>
    <row r="85" spans="7:13" x14ac:dyDescent="0.2">
      <c r="G85" s="141"/>
      <c r="H85" s="141"/>
      <c r="I85" s="141"/>
      <c r="K85" s="141"/>
      <c r="L85" s="141"/>
      <c r="M85" s="141"/>
    </row>
    <row r="86" spans="7:13" x14ac:dyDescent="0.2">
      <c r="G86" s="141"/>
      <c r="H86" s="141"/>
      <c r="I86" s="141"/>
      <c r="K86" s="141"/>
      <c r="L86" s="141"/>
      <c r="M86" s="141"/>
    </row>
    <row r="87" spans="7:13" x14ac:dyDescent="0.2">
      <c r="G87" s="141"/>
      <c r="H87" s="141"/>
      <c r="I87" s="141"/>
      <c r="K87" s="141"/>
      <c r="L87" s="141"/>
      <c r="M87" s="141"/>
    </row>
    <row r="88" spans="7:13" x14ac:dyDescent="0.2">
      <c r="G88" s="141"/>
      <c r="H88" s="141"/>
      <c r="I88" s="141"/>
      <c r="K88" s="141"/>
      <c r="L88" s="141"/>
      <c r="M88" s="141"/>
    </row>
    <row r="89" spans="7:13" x14ac:dyDescent="0.2">
      <c r="G89" s="141"/>
      <c r="H89" s="141"/>
      <c r="I89" s="141"/>
      <c r="K89" s="141"/>
      <c r="L89" s="141"/>
      <c r="M89" s="141"/>
    </row>
    <row r="90" spans="7:13" x14ac:dyDescent="0.2">
      <c r="G90" s="141"/>
      <c r="H90" s="141"/>
      <c r="I90" s="141"/>
      <c r="K90" s="141"/>
      <c r="L90" s="141"/>
      <c r="M90" s="141"/>
    </row>
    <row r="91" spans="7:13" x14ac:dyDescent="0.2">
      <c r="G91" s="141"/>
      <c r="H91" s="141"/>
      <c r="I91" s="141"/>
      <c r="K91" s="141"/>
      <c r="L91" s="141"/>
      <c r="M91" s="141"/>
    </row>
    <row r="92" spans="7:13" x14ac:dyDescent="0.2">
      <c r="G92" s="141"/>
      <c r="H92" s="141"/>
      <c r="I92" s="141"/>
      <c r="K92" s="141"/>
      <c r="L92" s="141"/>
      <c r="M92" s="141"/>
    </row>
    <row r="93" spans="7:13" x14ac:dyDescent="0.2">
      <c r="G93" s="141"/>
      <c r="H93" s="141"/>
      <c r="I93" s="141"/>
      <c r="K93" s="141"/>
      <c r="L93" s="141"/>
      <c r="M93" s="141"/>
    </row>
    <row r="94" spans="7:13" x14ac:dyDescent="0.2">
      <c r="G94" s="141"/>
      <c r="H94" s="141"/>
      <c r="I94" s="141"/>
      <c r="K94" s="141"/>
      <c r="L94" s="141"/>
      <c r="M94" s="141"/>
    </row>
    <row r="95" spans="7:13" x14ac:dyDescent="0.2">
      <c r="G95" s="141"/>
      <c r="H95" s="141"/>
      <c r="I95" s="141"/>
      <c r="K95" s="141"/>
      <c r="L95" s="141"/>
      <c r="M95" s="141"/>
    </row>
    <row r="96" spans="7:13" x14ac:dyDescent="0.2">
      <c r="G96" s="141"/>
      <c r="H96" s="141"/>
      <c r="I96" s="141"/>
      <c r="K96" s="141"/>
      <c r="L96" s="141"/>
      <c r="M96" s="141"/>
    </row>
    <row r="97" spans="7:13" x14ac:dyDescent="0.2">
      <c r="G97" s="141"/>
      <c r="H97" s="141"/>
      <c r="I97" s="141"/>
      <c r="K97" s="141"/>
      <c r="L97" s="141"/>
      <c r="M97" s="141"/>
    </row>
    <row r="98" spans="7:13" x14ac:dyDescent="0.2">
      <c r="G98" s="141"/>
      <c r="H98" s="141"/>
      <c r="I98" s="141"/>
      <c r="K98" s="141"/>
      <c r="L98" s="141"/>
      <c r="M98" s="141"/>
    </row>
    <row r="99" spans="7:13" x14ac:dyDescent="0.2">
      <c r="G99" s="141"/>
      <c r="H99" s="141"/>
      <c r="I99" s="141"/>
      <c r="K99" s="141"/>
      <c r="L99" s="141"/>
      <c r="M99" s="141"/>
    </row>
    <row r="100" spans="7:13" x14ac:dyDescent="0.2">
      <c r="G100" s="141"/>
      <c r="H100" s="141"/>
      <c r="I100" s="141"/>
      <c r="K100" s="141"/>
      <c r="L100" s="141"/>
      <c r="M100" s="141"/>
    </row>
    <row r="101" spans="7:13" x14ac:dyDescent="0.2">
      <c r="G101" s="141"/>
      <c r="H101" s="141"/>
      <c r="I101" s="141"/>
      <c r="K101" s="141"/>
      <c r="L101" s="141"/>
      <c r="M101" s="141"/>
    </row>
    <row r="102" spans="7:13" x14ac:dyDescent="0.2">
      <c r="G102" s="141"/>
      <c r="H102" s="141"/>
      <c r="I102" s="141"/>
      <c r="K102" s="141"/>
      <c r="L102" s="141"/>
      <c r="M102" s="141"/>
    </row>
    <row r="103" spans="7:13" x14ac:dyDescent="0.2">
      <c r="G103" s="141"/>
      <c r="H103" s="141"/>
      <c r="I103" s="141"/>
      <c r="K103" s="141"/>
      <c r="L103" s="141"/>
      <c r="M103" s="141"/>
    </row>
    <row r="104" spans="7:13" x14ac:dyDescent="0.2">
      <c r="G104" s="141"/>
      <c r="H104" s="141"/>
      <c r="I104" s="141"/>
      <c r="K104" s="141"/>
      <c r="L104" s="141"/>
      <c r="M104" s="141"/>
    </row>
    <row r="105" spans="7:13" x14ac:dyDescent="0.2">
      <c r="G105" s="141"/>
      <c r="H105" s="141"/>
      <c r="I105" s="141"/>
      <c r="K105" s="141"/>
      <c r="L105" s="141"/>
      <c r="M105" s="141"/>
    </row>
    <row r="106" spans="7:13" x14ac:dyDescent="0.2">
      <c r="G106" s="141"/>
      <c r="H106" s="141"/>
      <c r="I106" s="141"/>
      <c r="K106" s="141"/>
      <c r="L106" s="141"/>
      <c r="M106" s="141"/>
    </row>
    <row r="107" spans="7:13" x14ac:dyDescent="0.2">
      <c r="G107" s="141"/>
      <c r="H107" s="141"/>
      <c r="I107" s="141"/>
      <c r="K107" s="141"/>
      <c r="L107" s="141"/>
      <c r="M107" s="141"/>
    </row>
    <row r="108" spans="7:13" x14ac:dyDescent="0.2">
      <c r="G108" s="141"/>
      <c r="H108" s="141"/>
      <c r="I108" s="141"/>
      <c r="K108" s="141"/>
      <c r="L108" s="141"/>
      <c r="M108" s="141"/>
    </row>
    <row r="109" spans="7:13" x14ac:dyDescent="0.2">
      <c r="G109" s="141"/>
      <c r="H109" s="141"/>
      <c r="I109" s="141"/>
      <c r="K109" s="141"/>
      <c r="L109" s="141"/>
      <c r="M109" s="141"/>
    </row>
    <row r="110" spans="7:13" x14ac:dyDescent="0.2">
      <c r="G110" s="141"/>
      <c r="H110" s="141"/>
      <c r="I110" s="141"/>
      <c r="K110" s="141"/>
      <c r="L110" s="141"/>
      <c r="M110" s="141"/>
    </row>
    <row r="111" spans="7:13" x14ac:dyDescent="0.2">
      <c r="G111" s="141"/>
      <c r="H111" s="141"/>
      <c r="I111" s="141"/>
      <c r="K111" s="141"/>
      <c r="L111" s="141"/>
      <c r="M111" s="141"/>
    </row>
    <row r="112" spans="7:13" x14ac:dyDescent="0.2">
      <c r="G112" s="141"/>
      <c r="H112" s="141"/>
      <c r="I112" s="141"/>
      <c r="K112" s="141"/>
      <c r="L112" s="141"/>
      <c r="M112" s="141"/>
    </row>
    <row r="113" spans="7:13" x14ac:dyDescent="0.2">
      <c r="G113" s="141"/>
      <c r="H113" s="141"/>
      <c r="I113" s="141"/>
      <c r="K113" s="141"/>
      <c r="L113" s="141"/>
      <c r="M113" s="141"/>
    </row>
    <row r="114" spans="7:13" x14ac:dyDescent="0.2">
      <c r="G114" s="141"/>
      <c r="H114" s="141"/>
      <c r="I114" s="141"/>
      <c r="K114" s="141"/>
      <c r="L114" s="141"/>
      <c r="M114" s="141"/>
    </row>
    <row r="115" spans="7:13" x14ac:dyDescent="0.2">
      <c r="G115" s="141"/>
      <c r="H115" s="141"/>
      <c r="I115" s="141"/>
      <c r="K115" s="141"/>
      <c r="L115" s="141"/>
      <c r="M115" s="141"/>
    </row>
    <row r="116" spans="7:13" x14ac:dyDescent="0.2">
      <c r="G116" s="141"/>
      <c r="H116" s="141"/>
      <c r="I116" s="141"/>
      <c r="K116" s="141"/>
      <c r="L116" s="141"/>
      <c r="M116" s="141"/>
    </row>
    <row r="117" spans="7:13" x14ac:dyDescent="0.2">
      <c r="G117" s="141"/>
      <c r="H117" s="141"/>
      <c r="I117" s="141"/>
      <c r="K117" s="141"/>
      <c r="L117" s="141"/>
      <c r="M117" s="141"/>
    </row>
    <row r="118" spans="7:13" x14ac:dyDescent="0.2">
      <c r="G118" s="141"/>
      <c r="H118" s="141"/>
      <c r="I118" s="141"/>
      <c r="K118" s="141"/>
      <c r="L118" s="141"/>
      <c r="M118" s="141"/>
    </row>
    <row r="119" spans="7:13" x14ac:dyDescent="0.2">
      <c r="G119" s="141"/>
      <c r="H119" s="141"/>
      <c r="I119" s="141"/>
      <c r="K119" s="141"/>
      <c r="L119" s="141"/>
      <c r="M119" s="141"/>
    </row>
    <row r="120" spans="7:13" x14ac:dyDescent="0.2">
      <c r="G120" s="141"/>
      <c r="H120" s="141"/>
      <c r="I120" s="141"/>
      <c r="K120" s="141"/>
      <c r="L120" s="141"/>
      <c r="M120" s="141"/>
    </row>
    <row r="121" spans="7:13" x14ac:dyDescent="0.2">
      <c r="G121" s="141"/>
      <c r="H121" s="141"/>
      <c r="I121" s="141"/>
      <c r="K121" s="141"/>
      <c r="L121" s="141"/>
      <c r="M121" s="141"/>
    </row>
    <row r="122" spans="7:13" x14ac:dyDescent="0.2">
      <c r="G122" s="141"/>
      <c r="H122" s="141"/>
      <c r="I122" s="141"/>
      <c r="K122" s="141"/>
      <c r="L122" s="141"/>
      <c r="M122" s="141"/>
    </row>
    <row r="123" spans="7:13" x14ac:dyDescent="0.2">
      <c r="G123" s="141"/>
      <c r="H123" s="141"/>
      <c r="I123" s="141"/>
      <c r="K123" s="141"/>
      <c r="L123" s="141"/>
      <c r="M123" s="141"/>
    </row>
    <row r="124" spans="7:13" x14ac:dyDescent="0.2">
      <c r="G124" s="141"/>
      <c r="H124" s="141"/>
      <c r="I124" s="141"/>
      <c r="K124" s="141"/>
      <c r="L124" s="141"/>
      <c r="M124" s="141"/>
    </row>
    <row r="125" spans="7:13" x14ac:dyDescent="0.2">
      <c r="G125" s="141"/>
      <c r="H125" s="141"/>
      <c r="I125" s="141"/>
      <c r="K125" s="141"/>
      <c r="L125" s="141"/>
      <c r="M125" s="141"/>
    </row>
    <row r="126" spans="7:13" x14ac:dyDescent="0.2">
      <c r="G126" s="141"/>
      <c r="H126" s="141"/>
      <c r="I126" s="141"/>
      <c r="K126" s="141"/>
      <c r="L126" s="141"/>
      <c r="M126" s="141"/>
    </row>
    <row r="127" spans="7:13" x14ac:dyDescent="0.2">
      <c r="G127" s="141"/>
      <c r="H127" s="141"/>
      <c r="I127" s="141"/>
      <c r="K127" s="141"/>
      <c r="L127" s="141"/>
      <c r="M127" s="141"/>
    </row>
    <row r="128" spans="7:13" x14ac:dyDescent="0.2">
      <c r="G128" s="141"/>
      <c r="H128" s="141"/>
      <c r="I128" s="141"/>
      <c r="K128" s="141"/>
      <c r="L128" s="141"/>
      <c r="M128" s="141"/>
    </row>
    <row r="129" spans="7:13" x14ac:dyDescent="0.2">
      <c r="G129" s="141"/>
      <c r="H129" s="141"/>
      <c r="I129" s="141"/>
      <c r="K129" s="141"/>
      <c r="L129" s="141"/>
      <c r="M129" s="141"/>
    </row>
    <row r="130" spans="7:13" x14ac:dyDescent="0.2">
      <c r="G130" s="141"/>
      <c r="H130" s="141"/>
      <c r="I130" s="141"/>
      <c r="K130" s="141"/>
      <c r="L130" s="141"/>
      <c r="M130" s="141"/>
    </row>
    <row r="131" spans="7:13" x14ac:dyDescent="0.2">
      <c r="G131" s="141"/>
      <c r="H131" s="141"/>
      <c r="I131" s="141"/>
      <c r="K131" s="141"/>
      <c r="L131" s="141"/>
      <c r="M131" s="141"/>
    </row>
    <row r="132" spans="7:13" x14ac:dyDescent="0.2">
      <c r="G132" s="141"/>
      <c r="H132" s="141"/>
      <c r="I132" s="141"/>
      <c r="K132" s="141"/>
      <c r="L132" s="141"/>
      <c r="M132" s="141"/>
    </row>
    <row r="133" spans="7:13" x14ac:dyDescent="0.2">
      <c r="G133" s="141"/>
      <c r="H133" s="141"/>
      <c r="I133" s="141"/>
      <c r="K133" s="141"/>
      <c r="L133" s="141"/>
      <c r="M133" s="141"/>
    </row>
    <row r="134" spans="7:13" x14ac:dyDescent="0.2">
      <c r="G134" s="141"/>
      <c r="H134" s="141"/>
      <c r="I134" s="141"/>
      <c r="K134" s="141"/>
      <c r="L134" s="141"/>
      <c r="M134" s="141"/>
    </row>
    <row r="135" spans="7:13" x14ac:dyDescent="0.2">
      <c r="G135" s="141"/>
      <c r="H135" s="141"/>
      <c r="I135" s="141"/>
      <c r="K135" s="141"/>
      <c r="L135" s="141"/>
      <c r="M135" s="141"/>
    </row>
    <row r="136" spans="7:13" x14ac:dyDescent="0.2">
      <c r="G136" s="141"/>
      <c r="H136" s="141"/>
      <c r="I136" s="141"/>
      <c r="K136" s="141"/>
      <c r="L136" s="141"/>
      <c r="M136" s="141"/>
    </row>
    <row r="137" spans="7:13" x14ac:dyDescent="0.2">
      <c r="G137" s="141"/>
      <c r="H137" s="141"/>
      <c r="I137" s="141"/>
      <c r="K137" s="141"/>
      <c r="L137" s="141"/>
      <c r="M137" s="141"/>
    </row>
    <row r="138" spans="7:13" x14ac:dyDescent="0.2">
      <c r="G138" s="141"/>
      <c r="H138" s="141"/>
      <c r="I138" s="141"/>
      <c r="K138" s="141"/>
      <c r="L138" s="141"/>
      <c r="M138" s="141"/>
    </row>
    <row r="139" spans="7:13" x14ac:dyDescent="0.2">
      <c r="G139" s="141"/>
      <c r="H139" s="141"/>
      <c r="I139" s="141"/>
      <c r="K139" s="141"/>
      <c r="L139" s="141"/>
      <c r="M139" s="141"/>
    </row>
    <row r="140" spans="7:13" x14ac:dyDescent="0.2">
      <c r="G140" s="141"/>
      <c r="H140" s="141"/>
      <c r="I140" s="141"/>
      <c r="K140" s="141"/>
      <c r="L140" s="141"/>
      <c r="M140" s="141"/>
    </row>
    <row r="141" spans="7:13" x14ac:dyDescent="0.2">
      <c r="G141" s="141"/>
      <c r="H141" s="141"/>
      <c r="I141" s="141"/>
      <c r="K141" s="141"/>
      <c r="L141" s="141"/>
      <c r="M141" s="141"/>
    </row>
    <row r="142" spans="7:13" x14ac:dyDescent="0.2">
      <c r="G142" s="141"/>
      <c r="H142" s="141"/>
      <c r="I142" s="141"/>
      <c r="K142" s="141"/>
      <c r="L142" s="141"/>
      <c r="M142" s="141"/>
    </row>
    <row r="143" spans="7:13" x14ac:dyDescent="0.2">
      <c r="G143" s="141"/>
      <c r="H143" s="141"/>
      <c r="I143" s="141"/>
      <c r="K143" s="141"/>
      <c r="L143" s="141"/>
      <c r="M143" s="141"/>
    </row>
    <row r="144" spans="7:13" x14ac:dyDescent="0.2">
      <c r="G144" s="141"/>
      <c r="H144" s="141"/>
      <c r="I144" s="141"/>
      <c r="K144" s="141"/>
      <c r="L144" s="141"/>
      <c r="M144" s="141"/>
    </row>
    <row r="145" spans="7:13" x14ac:dyDescent="0.2">
      <c r="G145" s="141"/>
      <c r="H145" s="141"/>
      <c r="I145" s="141"/>
      <c r="K145" s="141"/>
      <c r="L145" s="141"/>
      <c r="M145" s="141"/>
    </row>
    <row r="146" spans="7:13" x14ac:dyDescent="0.2">
      <c r="G146" s="141"/>
      <c r="H146" s="141"/>
      <c r="I146" s="141"/>
      <c r="K146" s="141"/>
      <c r="L146" s="141"/>
      <c r="M146" s="141"/>
    </row>
    <row r="147" spans="7:13" x14ac:dyDescent="0.2">
      <c r="G147" s="141"/>
      <c r="H147" s="141"/>
      <c r="I147" s="141"/>
      <c r="K147" s="141"/>
      <c r="L147" s="141"/>
      <c r="M147" s="141"/>
    </row>
    <row r="148" spans="7:13" x14ac:dyDescent="0.2">
      <c r="G148" s="141"/>
      <c r="H148" s="141"/>
      <c r="I148" s="141"/>
      <c r="K148" s="141"/>
      <c r="L148" s="141"/>
      <c r="M148" s="141"/>
    </row>
    <row r="149" spans="7:13" x14ac:dyDescent="0.2">
      <c r="G149" s="141"/>
      <c r="H149" s="141"/>
      <c r="I149" s="141"/>
      <c r="K149" s="141"/>
      <c r="L149" s="141"/>
      <c r="M149" s="141"/>
    </row>
    <row r="150" spans="7:13" x14ac:dyDescent="0.2">
      <c r="G150" s="141"/>
      <c r="H150" s="141"/>
      <c r="I150" s="141"/>
      <c r="K150" s="141"/>
      <c r="L150" s="141"/>
      <c r="M150" s="141"/>
    </row>
    <row r="151" spans="7:13" x14ac:dyDescent="0.2">
      <c r="G151" s="141"/>
      <c r="H151" s="141"/>
      <c r="I151" s="141"/>
      <c r="K151" s="141"/>
      <c r="L151" s="141"/>
      <c r="M151" s="141"/>
    </row>
    <row r="152" spans="7:13" x14ac:dyDescent="0.2">
      <c r="G152" s="141"/>
      <c r="H152" s="141"/>
      <c r="I152" s="141"/>
      <c r="K152" s="141"/>
      <c r="L152" s="141"/>
      <c r="M152" s="141"/>
    </row>
    <row r="153" spans="7:13" x14ac:dyDescent="0.2">
      <c r="G153" s="141"/>
      <c r="H153" s="141"/>
      <c r="I153" s="141"/>
      <c r="K153" s="141"/>
      <c r="L153" s="141"/>
      <c r="M153" s="141"/>
    </row>
    <row r="154" spans="7:13" x14ac:dyDescent="0.2">
      <c r="G154" s="141"/>
      <c r="H154" s="141"/>
      <c r="I154" s="141"/>
      <c r="K154" s="141"/>
      <c r="L154" s="141"/>
      <c r="M154" s="141"/>
    </row>
    <row r="155" spans="7:13" x14ac:dyDescent="0.2">
      <c r="G155" s="141"/>
      <c r="H155" s="141"/>
      <c r="I155" s="141"/>
      <c r="K155" s="141"/>
      <c r="L155" s="141"/>
      <c r="M155" s="141"/>
    </row>
    <row r="156" spans="7:13" x14ac:dyDescent="0.2">
      <c r="G156" s="141"/>
      <c r="H156" s="141"/>
      <c r="I156" s="141"/>
      <c r="K156" s="141"/>
      <c r="L156" s="141"/>
      <c r="M156" s="141"/>
    </row>
    <row r="157" spans="7:13" x14ac:dyDescent="0.2">
      <c r="G157" s="141"/>
      <c r="H157" s="141"/>
      <c r="I157" s="141"/>
      <c r="K157" s="141"/>
      <c r="L157" s="141"/>
      <c r="M157" s="141"/>
    </row>
    <row r="158" spans="7:13" x14ac:dyDescent="0.2">
      <c r="G158" s="141"/>
      <c r="H158" s="141"/>
      <c r="I158" s="141"/>
      <c r="K158" s="141"/>
      <c r="L158" s="141"/>
      <c r="M158" s="141"/>
    </row>
    <row r="159" spans="7:13" x14ac:dyDescent="0.2">
      <c r="G159" s="141"/>
      <c r="H159" s="141"/>
      <c r="I159" s="141"/>
      <c r="K159" s="141"/>
      <c r="L159" s="141"/>
      <c r="M159" s="141"/>
    </row>
    <row r="160" spans="7:13" x14ac:dyDescent="0.2">
      <c r="G160" s="141"/>
      <c r="H160" s="141"/>
      <c r="I160" s="141"/>
      <c r="K160" s="141"/>
      <c r="L160" s="141"/>
      <c r="M160" s="141"/>
    </row>
    <row r="161" spans="7:13" x14ac:dyDescent="0.2">
      <c r="G161" s="141"/>
      <c r="H161" s="141"/>
      <c r="I161" s="141"/>
      <c r="K161" s="141"/>
      <c r="L161" s="141"/>
      <c r="M161" s="141"/>
    </row>
    <row r="162" spans="7:13" x14ac:dyDescent="0.2">
      <c r="G162" s="141"/>
      <c r="H162" s="141"/>
      <c r="I162" s="141"/>
      <c r="K162" s="141"/>
      <c r="L162" s="141"/>
      <c r="M162" s="141"/>
    </row>
    <row r="163" spans="7:13" x14ac:dyDescent="0.2">
      <c r="G163" s="141"/>
      <c r="H163" s="141"/>
      <c r="I163" s="141"/>
      <c r="K163" s="141"/>
      <c r="L163" s="141"/>
      <c r="M163" s="141"/>
    </row>
    <row r="164" spans="7:13" x14ac:dyDescent="0.2">
      <c r="G164" s="141"/>
      <c r="H164" s="141"/>
      <c r="I164" s="141"/>
      <c r="K164" s="141"/>
      <c r="L164" s="141"/>
      <c r="M164" s="141"/>
    </row>
    <row r="165" spans="7:13" x14ac:dyDescent="0.2">
      <c r="G165" s="141"/>
      <c r="H165" s="141"/>
      <c r="I165" s="141"/>
      <c r="K165" s="141"/>
      <c r="L165" s="141"/>
      <c r="M165" s="141"/>
    </row>
    <row r="166" spans="7:13" x14ac:dyDescent="0.2">
      <c r="G166" s="141"/>
      <c r="H166" s="141"/>
      <c r="I166" s="141"/>
      <c r="K166" s="141"/>
      <c r="L166" s="141"/>
      <c r="M166" s="141"/>
    </row>
    <row r="167" spans="7:13" x14ac:dyDescent="0.2">
      <c r="G167" s="141"/>
      <c r="H167" s="141"/>
      <c r="I167" s="141"/>
      <c r="K167" s="141"/>
      <c r="L167" s="141"/>
      <c r="M167" s="141"/>
    </row>
    <row r="168" spans="7:13" x14ac:dyDescent="0.2">
      <c r="G168" s="141"/>
      <c r="H168" s="141"/>
      <c r="I168" s="141"/>
      <c r="K168" s="141"/>
      <c r="L168" s="141"/>
      <c r="M168" s="141"/>
    </row>
    <row r="169" spans="7:13" x14ac:dyDescent="0.2">
      <c r="G169" s="141"/>
      <c r="H169" s="141"/>
      <c r="I169" s="141"/>
      <c r="K169" s="141"/>
      <c r="L169" s="141"/>
      <c r="M169" s="141"/>
    </row>
    <row r="170" spans="7:13" x14ac:dyDescent="0.2">
      <c r="G170" s="141"/>
      <c r="H170" s="141"/>
      <c r="I170" s="141"/>
      <c r="K170" s="141"/>
      <c r="L170" s="141"/>
      <c r="M170" s="141"/>
    </row>
    <row r="171" spans="7:13" x14ac:dyDescent="0.2">
      <c r="G171" s="141"/>
      <c r="H171" s="141"/>
      <c r="I171" s="141"/>
      <c r="K171" s="141"/>
      <c r="L171" s="141"/>
      <c r="M171" s="141"/>
    </row>
    <row r="172" spans="7:13" x14ac:dyDescent="0.2">
      <c r="G172" s="141"/>
      <c r="H172" s="141"/>
      <c r="I172" s="141"/>
      <c r="K172" s="141"/>
      <c r="L172" s="141"/>
      <c r="M172" s="141"/>
    </row>
    <row r="173" spans="7:13" x14ac:dyDescent="0.2">
      <c r="G173" s="141"/>
      <c r="H173" s="141"/>
      <c r="I173" s="141"/>
      <c r="K173" s="141"/>
      <c r="L173" s="141"/>
      <c r="M173" s="141"/>
    </row>
    <row r="174" spans="7:13" x14ac:dyDescent="0.2">
      <c r="G174" s="141"/>
      <c r="H174" s="141"/>
      <c r="I174" s="141"/>
      <c r="K174" s="141"/>
      <c r="L174" s="141"/>
      <c r="M174" s="141"/>
    </row>
    <row r="175" spans="7:13" x14ac:dyDescent="0.2">
      <c r="G175" s="141"/>
      <c r="H175" s="141"/>
      <c r="I175" s="141"/>
      <c r="K175" s="141"/>
      <c r="L175" s="141"/>
      <c r="M175" s="141"/>
    </row>
    <row r="176" spans="7:13" x14ac:dyDescent="0.2">
      <c r="G176" s="141"/>
      <c r="H176" s="141"/>
      <c r="I176" s="141"/>
      <c r="K176" s="141"/>
      <c r="L176" s="141"/>
      <c r="M176" s="141"/>
    </row>
    <row r="177" spans="7:13" x14ac:dyDescent="0.2">
      <c r="G177" s="141"/>
      <c r="H177" s="141"/>
      <c r="I177" s="141"/>
      <c r="K177" s="141"/>
      <c r="L177" s="141"/>
      <c r="M177" s="141"/>
    </row>
    <row r="178" spans="7:13" x14ac:dyDescent="0.2">
      <c r="G178" s="141"/>
      <c r="H178" s="141"/>
      <c r="I178" s="141"/>
      <c r="K178" s="141"/>
      <c r="L178" s="141"/>
      <c r="M178" s="141"/>
    </row>
    <row r="179" spans="7:13" x14ac:dyDescent="0.2">
      <c r="G179" s="141"/>
      <c r="H179" s="141"/>
      <c r="I179" s="141"/>
      <c r="K179" s="141"/>
      <c r="L179" s="141"/>
      <c r="M179" s="141"/>
    </row>
  </sheetData>
  <mergeCells count="39">
    <mergeCell ref="M14:M15"/>
    <mergeCell ref="A2:A20"/>
    <mergeCell ref="B2:B20"/>
    <mergeCell ref="G14:G15"/>
    <mergeCell ref="H14:H15"/>
    <mergeCell ref="I14:I15"/>
    <mergeCell ref="K14:K15"/>
    <mergeCell ref="L14:L15"/>
    <mergeCell ref="C10:C15"/>
    <mergeCell ref="C16:C20"/>
    <mergeCell ref="D14:D15"/>
    <mergeCell ref="D19:D20"/>
    <mergeCell ref="A40:A55"/>
    <mergeCell ref="B40:B55"/>
    <mergeCell ref="C50:C53"/>
    <mergeCell ref="C26:C27"/>
    <mergeCell ref="C28:C29"/>
    <mergeCell ref="C54:C55"/>
    <mergeCell ref="A23:A37"/>
    <mergeCell ref="B23:B37"/>
    <mergeCell ref="C41:C48"/>
    <mergeCell ref="C24:C25"/>
    <mergeCell ref="C4:C8"/>
    <mergeCell ref="C30:C31"/>
    <mergeCell ref="C32:C33"/>
    <mergeCell ref="C34:C37"/>
    <mergeCell ref="D45:D46"/>
    <mergeCell ref="D24:D25"/>
    <mergeCell ref="D26:D27"/>
    <mergeCell ref="D28:D29"/>
    <mergeCell ref="D30:D31"/>
    <mergeCell ref="D32:D33"/>
    <mergeCell ref="J35:J37"/>
    <mergeCell ref="J4:J8"/>
    <mergeCell ref="D54:D55"/>
    <mergeCell ref="D34:D35"/>
    <mergeCell ref="D36:D37"/>
    <mergeCell ref="D47:D48"/>
    <mergeCell ref="D50:D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P210"/>
  <sheetViews>
    <sheetView showGridLines="0" topLeftCell="B1" zoomScale="70" zoomScaleNormal="70" workbookViewId="0">
      <pane xSplit="1" ySplit="1" topLeftCell="E74" activePane="bottomRight" state="frozen"/>
      <selection activeCell="B1" sqref="B1"/>
      <selection pane="topRight" activeCell="C1" sqref="C1"/>
      <selection pane="bottomLeft" activeCell="B2" sqref="B2"/>
      <selection pane="bottomRight" activeCell="J27" sqref="J27"/>
    </sheetView>
  </sheetViews>
  <sheetFormatPr defaultColWidth="8.85546875" defaultRowHeight="15" x14ac:dyDescent="0.2"/>
  <cols>
    <col min="1" max="1" width="32.85546875" style="140" bestFit="1" customWidth="1"/>
    <col min="2" max="2" width="35.140625" style="140" customWidth="1"/>
    <col min="3" max="3" width="40.28515625" style="140" customWidth="1"/>
    <col min="4" max="4" width="41" style="140" customWidth="1"/>
    <col min="5" max="5" width="83" style="140" bestFit="1" customWidth="1"/>
    <col min="6" max="6" width="21.85546875" style="140" customWidth="1"/>
    <col min="7" max="7" width="20.140625" style="140" bestFit="1" customWidth="1"/>
    <col min="8" max="8" width="22.5703125" style="140" customWidth="1"/>
    <col min="9" max="9" width="21.7109375" style="140" customWidth="1"/>
    <col min="10" max="10" width="22.5703125" style="839" customWidth="1"/>
    <col min="11" max="11" width="18.28515625" style="140" customWidth="1"/>
    <col min="12" max="12" width="20.28515625" style="140" customWidth="1"/>
    <col min="13" max="13" width="24" style="140" customWidth="1"/>
    <col min="14" max="14" width="8.85546875" style="140"/>
    <col min="15" max="15" width="11.5703125" style="140" bestFit="1" customWidth="1"/>
    <col min="16" max="16" width="12.28515625" style="140" customWidth="1"/>
    <col min="17" max="16384" width="8.85546875" style="140"/>
  </cols>
  <sheetData>
    <row r="1" spans="1:15" ht="60.75" thickBot="1" x14ac:dyDescent="0.25">
      <c r="A1" s="417" t="s">
        <v>222</v>
      </c>
      <c r="B1" s="416" t="s">
        <v>221</v>
      </c>
      <c r="C1" s="415" t="s">
        <v>220</v>
      </c>
      <c r="D1" s="414" t="s">
        <v>0</v>
      </c>
      <c r="E1" s="413" t="s">
        <v>219</v>
      </c>
      <c r="F1" s="413" t="s">
        <v>218</v>
      </c>
      <c r="G1" s="413" t="s">
        <v>217</v>
      </c>
      <c r="H1" s="413" t="s">
        <v>216</v>
      </c>
      <c r="I1" s="413" t="s">
        <v>215</v>
      </c>
      <c r="J1" s="829" t="s">
        <v>395</v>
      </c>
      <c r="K1" s="413" t="s">
        <v>214</v>
      </c>
      <c r="L1" s="413" t="s">
        <v>213</v>
      </c>
      <c r="M1" s="412" t="s">
        <v>212</v>
      </c>
    </row>
    <row r="2" spans="1:15" s="405" customFormat="1" ht="109.5" customHeight="1" thickBot="1" x14ac:dyDescent="0.25">
      <c r="A2" s="1239" t="s">
        <v>211</v>
      </c>
      <c r="B2" s="1242" t="s">
        <v>210</v>
      </c>
      <c r="C2" s="411" t="s">
        <v>209</v>
      </c>
      <c r="D2" s="410" t="s">
        <v>9</v>
      </c>
      <c r="E2" s="409" t="s">
        <v>208</v>
      </c>
      <c r="F2" s="409"/>
      <c r="G2" s="408">
        <v>1</v>
      </c>
      <c r="H2" s="408">
        <v>1</v>
      </c>
      <c r="I2" s="407"/>
      <c r="J2" s="840">
        <v>1</v>
      </c>
      <c r="K2" s="407" t="s">
        <v>147</v>
      </c>
      <c r="L2" s="406">
        <f>25*1.2</f>
        <v>30</v>
      </c>
      <c r="M2" s="340">
        <f t="shared" ref="M2:M24" si="0">H2*L2</f>
        <v>30</v>
      </c>
      <c r="N2" s="192"/>
    </row>
    <row r="3" spans="1:15" ht="79.900000000000006" customHeight="1" x14ac:dyDescent="0.2">
      <c r="A3" s="1240"/>
      <c r="B3" s="1243"/>
      <c r="C3" s="1209" t="s">
        <v>207</v>
      </c>
      <c r="D3" s="404" t="s">
        <v>2</v>
      </c>
      <c r="E3" s="383" t="s">
        <v>206</v>
      </c>
      <c r="F3" s="403"/>
      <c r="G3" s="381"/>
      <c r="H3" s="381">
        <v>1</v>
      </c>
      <c r="I3" s="380">
        <v>1</v>
      </c>
      <c r="J3" s="841">
        <v>1</v>
      </c>
      <c r="K3" s="380" t="s">
        <v>118</v>
      </c>
      <c r="L3" s="379">
        <v>9</v>
      </c>
      <c r="M3" s="378">
        <f t="shared" si="0"/>
        <v>9</v>
      </c>
      <c r="N3" s="144"/>
    </row>
    <row r="4" spans="1:15" ht="79.900000000000006" customHeight="1" x14ac:dyDescent="0.2">
      <c r="A4" s="1240"/>
      <c r="B4" s="1243"/>
      <c r="C4" s="1210"/>
      <c r="D4" s="402" t="s">
        <v>2</v>
      </c>
      <c r="E4" s="357" t="s">
        <v>205</v>
      </c>
      <c r="F4" s="401"/>
      <c r="G4" s="356"/>
      <c r="H4" s="356">
        <v>1</v>
      </c>
      <c r="I4" s="355">
        <v>1</v>
      </c>
      <c r="J4" s="842">
        <v>1</v>
      </c>
      <c r="K4" s="355" t="s">
        <v>118</v>
      </c>
      <c r="L4" s="354">
        <v>9</v>
      </c>
      <c r="M4" s="353">
        <f t="shared" si="0"/>
        <v>9</v>
      </c>
      <c r="N4" s="144"/>
    </row>
    <row r="5" spans="1:15" ht="79.900000000000006" customHeight="1" thickBot="1" x14ac:dyDescent="0.25">
      <c r="A5" s="1240"/>
      <c r="B5" s="1243"/>
      <c r="C5" s="1211"/>
      <c r="D5" s="400" t="s">
        <v>9</v>
      </c>
      <c r="E5" s="352" t="s">
        <v>204</v>
      </c>
      <c r="F5" s="399"/>
      <c r="G5" s="351">
        <v>1</v>
      </c>
      <c r="H5" s="351">
        <v>1</v>
      </c>
      <c r="I5" s="350"/>
      <c r="J5" s="843">
        <v>1</v>
      </c>
      <c r="K5" s="350" t="s">
        <v>118</v>
      </c>
      <c r="L5" s="349">
        <f>12*1.2</f>
        <v>14.399999999999999</v>
      </c>
      <c r="M5" s="348">
        <f t="shared" si="0"/>
        <v>14.399999999999999</v>
      </c>
      <c r="N5" s="144"/>
    </row>
    <row r="6" spans="1:15" s="289" customFormat="1" ht="37.9" customHeight="1" thickBot="1" x14ac:dyDescent="0.25">
      <c r="A6" s="1240"/>
      <c r="B6" s="1243"/>
      <c r="C6" s="1250" t="s">
        <v>203</v>
      </c>
      <c r="D6" s="398" t="s">
        <v>9</v>
      </c>
      <c r="E6" s="397" t="s">
        <v>202</v>
      </c>
      <c r="F6" s="397"/>
      <c r="G6" s="396">
        <v>1</v>
      </c>
      <c r="H6" s="396">
        <v>1</v>
      </c>
      <c r="I6" s="395"/>
      <c r="J6" s="844">
        <v>1</v>
      </c>
      <c r="K6" s="395" t="s">
        <v>147</v>
      </c>
      <c r="L6" s="394">
        <f>15*1.2</f>
        <v>18</v>
      </c>
      <c r="M6" s="393">
        <f t="shared" si="0"/>
        <v>18</v>
      </c>
      <c r="N6" s="392"/>
      <c r="O6" s="391"/>
    </row>
    <row r="7" spans="1:15" ht="28.9" customHeight="1" x14ac:dyDescent="0.2">
      <c r="A7" s="1240"/>
      <c r="B7" s="1243"/>
      <c r="C7" s="1251"/>
      <c r="D7" s="1214" t="s">
        <v>2</v>
      </c>
      <c r="E7" s="383" t="s">
        <v>201</v>
      </c>
      <c r="F7" s="387"/>
      <c r="G7" s="381"/>
      <c r="H7" s="381">
        <v>1</v>
      </c>
      <c r="I7" s="380">
        <v>1</v>
      </c>
      <c r="J7" s="841">
        <v>1</v>
      </c>
      <c r="K7" s="380" t="s">
        <v>118</v>
      </c>
      <c r="L7" s="379">
        <f>10*1.2</f>
        <v>12</v>
      </c>
      <c r="M7" s="378">
        <f t="shared" si="0"/>
        <v>12</v>
      </c>
      <c r="N7" s="145"/>
      <c r="O7" s="141"/>
    </row>
    <row r="8" spans="1:15" ht="28.9" customHeight="1" x14ac:dyDescent="0.2">
      <c r="A8" s="1240"/>
      <c r="B8" s="1243"/>
      <c r="C8" s="1251"/>
      <c r="D8" s="1215"/>
      <c r="E8" s="390" t="s">
        <v>200</v>
      </c>
      <c r="F8" s="389"/>
      <c r="G8" s="369"/>
      <c r="H8" s="369">
        <v>1</v>
      </c>
      <c r="I8" s="368">
        <v>1</v>
      </c>
      <c r="J8" s="847">
        <v>1</v>
      </c>
      <c r="K8" s="368" t="s">
        <v>118</v>
      </c>
      <c r="L8" s="367">
        <f>10*1.2</f>
        <v>12</v>
      </c>
      <c r="M8" s="366">
        <f t="shared" si="0"/>
        <v>12</v>
      </c>
      <c r="N8" s="145"/>
      <c r="O8" s="141"/>
    </row>
    <row r="9" spans="1:15" ht="28.9" customHeight="1" x14ac:dyDescent="0.2">
      <c r="A9" s="1240"/>
      <c r="B9" s="1243"/>
      <c r="C9" s="1251"/>
      <c r="D9" s="1215"/>
      <c r="E9" s="390" t="s">
        <v>199</v>
      </c>
      <c r="F9" s="389"/>
      <c r="G9" s="369"/>
      <c r="H9" s="369">
        <v>1</v>
      </c>
      <c r="I9" s="368">
        <v>1</v>
      </c>
      <c r="J9" s="847">
        <v>1</v>
      </c>
      <c r="K9" s="368" t="s">
        <v>118</v>
      </c>
      <c r="L9" s="367">
        <f>10*1.2</f>
        <v>12</v>
      </c>
      <c r="M9" s="366">
        <f t="shared" si="0"/>
        <v>12</v>
      </c>
      <c r="N9" s="145"/>
      <c r="O9" s="141"/>
    </row>
    <row r="10" spans="1:15" ht="28.9" customHeight="1" thickBot="1" x14ac:dyDescent="0.25">
      <c r="A10" s="1240"/>
      <c r="B10" s="1243"/>
      <c r="C10" s="1252"/>
      <c r="D10" s="1216"/>
      <c r="E10" s="352" t="s">
        <v>11</v>
      </c>
      <c r="F10" s="388"/>
      <c r="G10" s="351"/>
      <c r="H10" s="351">
        <v>6</v>
      </c>
      <c r="I10" s="350">
        <v>6</v>
      </c>
      <c r="J10" s="843">
        <v>5</v>
      </c>
      <c r="K10" s="350" t="s">
        <v>118</v>
      </c>
      <c r="L10" s="349">
        <v>7.2</v>
      </c>
      <c r="M10" s="348">
        <f t="shared" si="0"/>
        <v>43.2</v>
      </c>
      <c r="N10" s="145"/>
      <c r="O10" s="141"/>
    </row>
    <row r="11" spans="1:15" ht="28.9" customHeight="1" x14ac:dyDescent="0.2">
      <c r="A11" s="1240"/>
      <c r="B11" s="1243"/>
      <c r="C11" s="1209"/>
      <c r="D11" s="1214" t="s">
        <v>10</v>
      </c>
      <c r="E11" s="383" t="s">
        <v>198</v>
      </c>
      <c r="F11" s="387"/>
      <c r="G11" s="1221">
        <v>1</v>
      </c>
      <c r="H11" s="381">
        <v>1</v>
      </c>
      <c r="I11" s="380"/>
      <c r="J11" s="841">
        <v>1</v>
      </c>
      <c r="K11" s="380" t="s">
        <v>118</v>
      </c>
      <c r="L11" s="379">
        <v>12</v>
      </c>
      <c r="M11" s="378">
        <f t="shared" si="0"/>
        <v>12</v>
      </c>
      <c r="N11" s="145"/>
      <c r="O11" s="141"/>
    </row>
    <row r="12" spans="1:15" ht="48" customHeight="1" thickBot="1" x14ac:dyDescent="0.25">
      <c r="A12" s="1240"/>
      <c r="B12" s="1243"/>
      <c r="C12" s="1210"/>
      <c r="D12" s="1216"/>
      <c r="E12" s="357" t="s">
        <v>197</v>
      </c>
      <c r="F12" s="384"/>
      <c r="G12" s="1222"/>
      <c r="H12" s="356">
        <v>4</v>
      </c>
      <c r="I12" s="355"/>
      <c r="J12" s="843">
        <v>3</v>
      </c>
      <c r="K12" s="355" t="s">
        <v>118</v>
      </c>
      <c r="L12" s="354">
        <v>7.2</v>
      </c>
      <c r="M12" s="353">
        <f t="shared" si="0"/>
        <v>28.8</v>
      </c>
      <c r="N12" s="145"/>
      <c r="O12" s="141"/>
    </row>
    <row r="13" spans="1:15" ht="48" customHeight="1" x14ac:dyDescent="0.2">
      <c r="A13" s="1240"/>
      <c r="B13" s="1243"/>
      <c r="C13" s="1224"/>
      <c r="D13" s="1214" t="s">
        <v>10</v>
      </c>
      <c r="E13" s="386" t="s">
        <v>196</v>
      </c>
      <c r="F13" s="1165" t="s">
        <v>396</v>
      </c>
      <c r="G13" s="1221">
        <v>1</v>
      </c>
      <c r="H13" s="381">
        <v>1</v>
      </c>
      <c r="I13" s="380"/>
      <c r="J13" s="841">
        <v>1</v>
      </c>
      <c r="K13" s="380" t="s">
        <v>118</v>
      </c>
      <c r="L13" s="379">
        <v>12</v>
      </c>
      <c r="M13" s="378">
        <f t="shared" si="0"/>
        <v>12</v>
      </c>
      <c r="N13" s="145"/>
      <c r="O13" s="141"/>
    </row>
    <row r="14" spans="1:15" ht="48" customHeight="1" thickBot="1" x14ac:dyDescent="0.25">
      <c r="A14" s="1240"/>
      <c r="B14" s="1243"/>
      <c r="C14" s="1246"/>
      <c r="D14" s="1216"/>
      <c r="E14" s="385" t="s">
        <v>195</v>
      </c>
      <c r="F14" s="1166"/>
      <c r="G14" s="1222"/>
      <c r="H14" s="356">
        <v>5</v>
      </c>
      <c r="I14" s="355"/>
      <c r="J14" s="842">
        <v>4</v>
      </c>
      <c r="K14" s="355" t="s">
        <v>118</v>
      </c>
      <c r="L14" s="354">
        <v>7.2</v>
      </c>
      <c r="M14" s="353">
        <f t="shared" si="0"/>
        <v>36</v>
      </c>
      <c r="N14" s="145"/>
      <c r="O14" s="141"/>
    </row>
    <row r="15" spans="1:15" ht="48" customHeight="1" x14ac:dyDescent="0.2">
      <c r="A15" s="1240"/>
      <c r="B15" s="1243"/>
      <c r="C15" s="1224"/>
      <c r="D15" s="1214" t="s">
        <v>10</v>
      </c>
      <c r="E15" s="383" t="s">
        <v>194</v>
      </c>
      <c r="F15" s="382"/>
      <c r="G15" s="1221">
        <v>1</v>
      </c>
      <c r="H15" s="381">
        <v>1</v>
      </c>
      <c r="I15" s="380"/>
      <c r="J15" s="841">
        <v>1</v>
      </c>
      <c r="K15" s="380" t="s">
        <v>118</v>
      </c>
      <c r="L15" s="379">
        <v>12</v>
      </c>
      <c r="M15" s="378">
        <f t="shared" si="0"/>
        <v>12</v>
      </c>
      <c r="N15" s="145"/>
      <c r="O15" s="141"/>
    </row>
    <row r="16" spans="1:15" ht="48" customHeight="1" x14ac:dyDescent="0.2">
      <c r="A16" s="1240"/>
      <c r="B16" s="1243"/>
      <c r="C16" s="1210"/>
      <c r="D16" s="1215"/>
      <c r="E16" s="377" t="s">
        <v>193</v>
      </c>
      <c r="F16" s="376"/>
      <c r="G16" s="1223"/>
      <c r="H16" s="375">
        <v>1</v>
      </c>
      <c r="I16" s="374"/>
      <c r="J16" s="845">
        <v>1</v>
      </c>
      <c r="K16" s="374" t="s">
        <v>118</v>
      </c>
      <c r="L16" s="373">
        <v>9</v>
      </c>
      <c r="M16" s="372">
        <f t="shared" si="0"/>
        <v>9</v>
      </c>
      <c r="N16" s="145"/>
      <c r="O16" s="141"/>
    </row>
    <row r="17" spans="1:15" ht="48" customHeight="1" thickBot="1" x14ac:dyDescent="0.25">
      <c r="A17" s="1240"/>
      <c r="B17" s="1243"/>
      <c r="C17" s="1246"/>
      <c r="D17" s="1216"/>
      <c r="E17" s="352" t="s">
        <v>192</v>
      </c>
      <c r="F17" s="363"/>
      <c r="G17" s="1222"/>
      <c r="H17" s="351">
        <v>9</v>
      </c>
      <c r="I17" s="350"/>
      <c r="J17" s="843">
        <v>4</v>
      </c>
      <c r="K17" s="350" t="s">
        <v>118</v>
      </c>
      <c r="L17" s="349">
        <v>7.2</v>
      </c>
      <c r="M17" s="348">
        <f t="shared" si="0"/>
        <v>64.8</v>
      </c>
      <c r="N17" s="145"/>
      <c r="O17" s="141"/>
    </row>
    <row r="18" spans="1:15" ht="48" customHeight="1" x14ac:dyDescent="0.2">
      <c r="A18" s="1240"/>
      <c r="B18" s="1243"/>
      <c r="C18" s="1224" t="s">
        <v>191</v>
      </c>
      <c r="D18" s="1214" t="s">
        <v>10</v>
      </c>
      <c r="E18" s="371" t="s">
        <v>190</v>
      </c>
      <c r="F18" s="1165" t="s">
        <v>396</v>
      </c>
      <c r="G18" s="1221">
        <v>1</v>
      </c>
      <c r="H18" s="361">
        <v>1</v>
      </c>
      <c r="I18" s="360"/>
      <c r="J18" s="846">
        <v>1</v>
      </c>
      <c r="K18" s="360" t="s">
        <v>118</v>
      </c>
      <c r="L18" s="359">
        <v>12</v>
      </c>
      <c r="M18" s="358">
        <f t="shared" si="0"/>
        <v>12</v>
      </c>
      <c r="N18" s="145"/>
      <c r="O18" s="141"/>
    </row>
    <row r="19" spans="1:15" ht="64.900000000000006" customHeight="1" x14ac:dyDescent="0.2">
      <c r="A19" s="1240"/>
      <c r="B19" s="1243"/>
      <c r="C19" s="1225"/>
      <c r="D19" s="1217"/>
      <c r="E19" s="370" t="s">
        <v>189</v>
      </c>
      <c r="F19" s="1167"/>
      <c r="G19" s="1227"/>
      <c r="H19" s="369">
        <v>5</v>
      </c>
      <c r="I19" s="368"/>
      <c r="J19" s="847">
        <v>4</v>
      </c>
      <c r="K19" s="368" t="s">
        <v>118</v>
      </c>
      <c r="L19" s="367">
        <v>7.2</v>
      </c>
      <c r="M19" s="366">
        <f t="shared" si="0"/>
        <v>36</v>
      </c>
      <c r="N19" s="145"/>
      <c r="O19" s="141"/>
    </row>
    <row r="20" spans="1:15" ht="69" customHeight="1" thickBot="1" x14ac:dyDescent="0.25">
      <c r="A20" s="1240"/>
      <c r="B20" s="1243"/>
      <c r="C20" s="1226"/>
      <c r="D20" s="365" t="s">
        <v>1</v>
      </c>
      <c r="E20" s="364" t="s">
        <v>188</v>
      </c>
      <c r="F20" s="1166"/>
      <c r="G20" s="351">
        <v>1</v>
      </c>
      <c r="H20" s="351">
        <v>3</v>
      </c>
      <c r="I20" s="350"/>
      <c r="J20" s="843">
        <v>2</v>
      </c>
      <c r="K20" s="350" t="s">
        <v>118</v>
      </c>
      <c r="L20" s="349">
        <v>7.2</v>
      </c>
      <c r="M20" s="348">
        <f t="shared" si="0"/>
        <v>21.6</v>
      </c>
      <c r="N20" s="145"/>
      <c r="O20" s="141"/>
    </row>
    <row r="21" spans="1:15" ht="30" x14ac:dyDescent="0.2">
      <c r="A21" s="1240"/>
      <c r="B21" s="1243"/>
      <c r="C21" s="1247"/>
      <c r="D21" s="1214" t="s">
        <v>10</v>
      </c>
      <c r="E21" s="362" t="s">
        <v>187</v>
      </c>
      <c r="F21" s="1229"/>
      <c r="G21" s="1221">
        <v>1</v>
      </c>
      <c r="H21" s="361">
        <v>1</v>
      </c>
      <c r="I21" s="360"/>
      <c r="J21" s="846">
        <v>1</v>
      </c>
      <c r="K21" s="360" t="s">
        <v>118</v>
      </c>
      <c r="L21" s="359">
        <v>12</v>
      </c>
      <c r="M21" s="358">
        <f t="shared" si="0"/>
        <v>12</v>
      </c>
      <c r="N21" s="145"/>
      <c r="O21" s="141"/>
    </row>
    <row r="22" spans="1:15" ht="62.45" customHeight="1" x14ac:dyDescent="0.2">
      <c r="A22" s="1240"/>
      <c r="B22" s="1243"/>
      <c r="C22" s="1248"/>
      <c r="D22" s="1215"/>
      <c r="E22" s="357" t="s">
        <v>186</v>
      </c>
      <c r="F22" s="1230"/>
      <c r="G22" s="1223"/>
      <c r="H22" s="356">
        <v>5</v>
      </c>
      <c r="I22" s="355"/>
      <c r="J22" s="842">
        <v>4</v>
      </c>
      <c r="K22" s="355" t="s">
        <v>118</v>
      </c>
      <c r="L22" s="354">
        <v>7.2</v>
      </c>
      <c r="M22" s="353">
        <f t="shared" si="0"/>
        <v>36</v>
      </c>
      <c r="N22" s="145"/>
      <c r="O22" s="141"/>
    </row>
    <row r="23" spans="1:15" ht="43.15" customHeight="1" thickBot="1" x14ac:dyDescent="0.25">
      <c r="A23" s="1240"/>
      <c r="B23" s="1243"/>
      <c r="C23" s="1249"/>
      <c r="D23" s="1216"/>
      <c r="E23" s="352" t="s">
        <v>185</v>
      </c>
      <c r="F23" s="1231"/>
      <c r="G23" s="1222"/>
      <c r="H23" s="351">
        <v>4</v>
      </c>
      <c r="I23" s="350"/>
      <c r="J23" s="843">
        <v>3</v>
      </c>
      <c r="K23" s="350" t="s">
        <v>118</v>
      </c>
      <c r="L23" s="349">
        <v>7.2</v>
      </c>
      <c r="M23" s="348">
        <f t="shared" si="0"/>
        <v>28.8</v>
      </c>
      <c r="N23" s="144"/>
    </row>
    <row r="24" spans="1:15" ht="68.25" customHeight="1" thickBot="1" x14ac:dyDescent="0.25">
      <c r="A24" s="1241"/>
      <c r="B24" s="1244"/>
      <c r="C24" s="347" t="s">
        <v>184</v>
      </c>
      <c r="D24" s="346" t="s">
        <v>2</v>
      </c>
      <c r="E24" s="345" t="s">
        <v>183</v>
      </c>
      <c r="F24" s="344" t="s">
        <v>182</v>
      </c>
      <c r="G24" s="343"/>
      <c r="H24" s="343">
        <v>1</v>
      </c>
      <c r="I24" s="342">
        <v>1</v>
      </c>
      <c r="J24" s="848">
        <v>1</v>
      </c>
      <c r="K24" s="342" t="s">
        <v>118</v>
      </c>
      <c r="L24" s="341">
        <v>7.2</v>
      </c>
      <c r="M24" s="340">
        <f t="shared" si="0"/>
        <v>7.2</v>
      </c>
      <c r="N24" s="144"/>
    </row>
    <row r="25" spans="1:15" ht="31.15" customHeight="1" thickBot="1" x14ac:dyDescent="0.25">
      <c r="A25" s="192"/>
      <c r="B25" s="191"/>
      <c r="C25" s="174"/>
      <c r="D25" s="174"/>
      <c r="E25" s="174"/>
      <c r="F25" s="339" t="s">
        <v>168</v>
      </c>
      <c r="G25" s="337">
        <f>SUM(G2:G24)</f>
        <v>9</v>
      </c>
      <c r="H25" s="337">
        <f>SUM(H2:H24)</f>
        <v>56</v>
      </c>
      <c r="I25" s="337">
        <f>SUM(I2:I24)</f>
        <v>12</v>
      </c>
      <c r="J25" s="849">
        <f>SUM(J2:J12)+SUM(J15:J17)+SUM(J21:J24)</f>
        <v>32</v>
      </c>
      <c r="K25" s="338"/>
      <c r="L25" s="337"/>
      <c r="M25" s="336">
        <f>SUM(M2:M24)</f>
        <v>487.80000000000007</v>
      </c>
      <c r="N25" s="144"/>
    </row>
    <row r="26" spans="1:15" s="335" customFormat="1" ht="46.5" customHeight="1" thickBot="1" x14ac:dyDescent="0.25">
      <c r="A26" s="185"/>
      <c r="B26" s="184"/>
      <c r="C26" s="174"/>
      <c r="D26" s="174"/>
      <c r="E26" s="174"/>
      <c r="F26" s="183"/>
      <c r="G26" s="183"/>
      <c r="H26" s="183"/>
      <c r="I26" s="183"/>
      <c r="J26" s="830"/>
      <c r="K26" s="183"/>
      <c r="L26" s="183"/>
      <c r="M26" s="182"/>
      <c r="N26" s="149"/>
    </row>
    <row r="27" spans="1:15" ht="121.5" customHeight="1" thickBot="1" x14ac:dyDescent="0.25">
      <c r="A27" s="334" t="s">
        <v>181</v>
      </c>
      <c r="B27" s="333" t="s">
        <v>180</v>
      </c>
      <c r="C27" s="332" t="s">
        <v>179</v>
      </c>
      <c r="D27" s="331" t="s">
        <v>2</v>
      </c>
      <c r="E27" s="331" t="s">
        <v>178</v>
      </c>
      <c r="F27" s="331" t="s">
        <v>177</v>
      </c>
      <c r="G27" s="331"/>
      <c r="H27" s="331">
        <v>3</v>
      </c>
      <c r="I27" s="331">
        <v>3</v>
      </c>
      <c r="J27" s="850">
        <v>3</v>
      </c>
      <c r="K27" s="330" t="s">
        <v>118</v>
      </c>
      <c r="L27" s="329">
        <v>7.2</v>
      </c>
      <c r="M27" s="328">
        <f>H27*L27</f>
        <v>21.6</v>
      </c>
      <c r="N27" s="144"/>
    </row>
    <row r="28" spans="1:15" ht="31.15" customHeight="1" thickBot="1" x14ac:dyDescent="0.25">
      <c r="A28" s="192"/>
      <c r="B28" s="191"/>
      <c r="C28" s="174"/>
      <c r="D28" s="174"/>
      <c r="E28" s="174"/>
      <c r="F28" s="327" t="s">
        <v>168</v>
      </c>
      <c r="G28" s="325">
        <f>G27</f>
        <v>0</v>
      </c>
      <c r="H28" s="326">
        <f>H27</f>
        <v>3</v>
      </c>
      <c r="I28" s="325">
        <f>I27</f>
        <v>3</v>
      </c>
      <c r="J28" s="851">
        <f>SUM(J27)</f>
        <v>3</v>
      </c>
      <c r="K28" s="325"/>
      <c r="L28" s="325"/>
      <c r="M28" s="324">
        <f>M27</f>
        <v>21.6</v>
      </c>
      <c r="N28" s="144"/>
    </row>
    <row r="29" spans="1:15" s="149" customFormat="1" ht="45" customHeight="1" thickBo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831"/>
      <c r="K29" s="185"/>
      <c r="L29" s="185"/>
      <c r="M29" s="185"/>
    </row>
    <row r="30" spans="1:15" ht="50.45" customHeight="1" x14ac:dyDescent="0.2">
      <c r="A30" s="1253" t="s">
        <v>176</v>
      </c>
      <c r="B30" s="1256" t="s">
        <v>175</v>
      </c>
      <c r="C30" s="1259"/>
      <c r="D30" s="322" t="s">
        <v>9</v>
      </c>
      <c r="E30" s="323" t="s">
        <v>174</v>
      </c>
      <c r="F30" s="940" t="s">
        <v>398</v>
      </c>
      <c r="G30" s="321">
        <v>1</v>
      </c>
      <c r="H30" s="321">
        <v>1</v>
      </c>
      <c r="I30" s="321"/>
      <c r="J30" s="852">
        <v>1</v>
      </c>
      <c r="K30" s="321" t="s">
        <v>147</v>
      </c>
      <c r="L30" s="320">
        <v>18</v>
      </c>
      <c r="M30" s="319">
        <f t="shared" ref="M30:M37" si="1">H30*L30</f>
        <v>18</v>
      </c>
    </row>
    <row r="31" spans="1:15" ht="50.45" customHeight="1" x14ac:dyDescent="0.2">
      <c r="A31" s="1254"/>
      <c r="B31" s="1257"/>
      <c r="C31" s="1260"/>
      <c r="D31" s="1179" t="s">
        <v>13</v>
      </c>
      <c r="E31" s="318" t="s">
        <v>173</v>
      </c>
      <c r="F31" s="941"/>
      <c r="G31" s="1198">
        <v>1</v>
      </c>
      <c r="H31" s="317">
        <v>1</v>
      </c>
      <c r="I31" s="317"/>
      <c r="J31" s="853">
        <v>1</v>
      </c>
      <c r="K31" s="317" t="s">
        <v>118</v>
      </c>
      <c r="L31" s="316">
        <v>12</v>
      </c>
      <c r="M31" s="312">
        <f t="shared" si="1"/>
        <v>12</v>
      </c>
    </row>
    <row r="32" spans="1:15" ht="37.15" customHeight="1" x14ac:dyDescent="0.2">
      <c r="A32" s="1254"/>
      <c r="B32" s="1257"/>
      <c r="C32" s="1260"/>
      <c r="D32" s="1180"/>
      <c r="E32" s="318" t="s">
        <v>30</v>
      </c>
      <c r="F32" s="1168"/>
      <c r="G32" s="1199"/>
      <c r="H32" s="317">
        <v>1</v>
      </c>
      <c r="I32" s="317"/>
      <c r="J32" s="853">
        <v>1</v>
      </c>
      <c r="K32" s="317" t="s">
        <v>118</v>
      </c>
      <c r="L32" s="316">
        <v>7.2</v>
      </c>
      <c r="M32" s="312">
        <f t="shared" si="1"/>
        <v>7.2</v>
      </c>
    </row>
    <row r="33" spans="1:15" ht="25.5" customHeight="1" x14ac:dyDescent="0.2">
      <c r="A33" s="1254"/>
      <c r="B33" s="1257"/>
      <c r="C33" s="1260"/>
      <c r="D33" s="1179" t="s">
        <v>10</v>
      </c>
      <c r="E33" s="315" t="s">
        <v>172</v>
      </c>
      <c r="F33" s="1098" t="s">
        <v>397</v>
      </c>
      <c r="G33" s="1198">
        <v>1</v>
      </c>
      <c r="H33" s="314">
        <v>1</v>
      </c>
      <c r="I33" s="314"/>
      <c r="J33" s="854">
        <v>1</v>
      </c>
      <c r="K33" s="314" t="s">
        <v>118</v>
      </c>
      <c r="L33" s="313">
        <v>12</v>
      </c>
      <c r="M33" s="312">
        <f t="shared" si="1"/>
        <v>12</v>
      </c>
    </row>
    <row r="34" spans="1:15" ht="25.5" customHeight="1" x14ac:dyDescent="0.2">
      <c r="A34" s="1254"/>
      <c r="B34" s="1257"/>
      <c r="C34" s="1260"/>
      <c r="D34" s="1232"/>
      <c r="E34" s="306" t="s">
        <v>28</v>
      </c>
      <c r="F34" s="941"/>
      <c r="G34" s="1228"/>
      <c r="H34" s="311">
        <v>1</v>
      </c>
      <c r="I34" s="311"/>
      <c r="J34" s="855">
        <v>1</v>
      </c>
      <c r="K34" s="310" t="s">
        <v>118</v>
      </c>
      <c r="L34" s="309">
        <v>12</v>
      </c>
      <c r="M34" s="308">
        <f t="shared" si="1"/>
        <v>12</v>
      </c>
    </row>
    <row r="35" spans="1:15" ht="25.5" customHeight="1" x14ac:dyDescent="0.2">
      <c r="A35" s="1254"/>
      <c r="B35" s="1257"/>
      <c r="C35" s="1260"/>
      <c r="D35" s="1232"/>
      <c r="E35" s="306" t="s">
        <v>171</v>
      </c>
      <c r="F35" s="941"/>
      <c r="G35" s="1228"/>
      <c r="H35" s="311">
        <v>1</v>
      </c>
      <c r="I35" s="311"/>
      <c r="J35" s="855">
        <v>1</v>
      </c>
      <c r="K35" s="310" t="s">
        <v>118</v>
      </c>
      <c r="L35" s="309">
        <v>7.2</v>
      </c>
      <c r="M35" s="308">
        <f t="shared" si="1"/>
        <v>7.2</v>
      </c>
    </row>
    <row r="36" spans="1:15" s="150" customFormat="1" ht="71.25" customHeight="1" x14ac:dyDescent="0.2">
      <c r="A36" s="1254"/>
      <c r="B36" s="1257"/>
      <c r="C36" s="1260"/>
      <c r="D36" s="1180"/>
      <c r="E36" s="307" t="s">
        <v>29</v>
      </c>
      <c r="F36" s="1168"/>
      <c r="G36" s="1199"/>
      <c r="H36" s="306">
        <v>4</v>
      </c>
      <c r="I36" s="306"/>
      <c r="J36" s="856">
        <v>3</v>
      </c>
      <c r="K36" s="305" t="s">
        <v>118</v>
      </c>
      <c r="L36" s="304">
        <v>7.2</v>
      </c>
      <c r="M36" s="303">
        <f t="shared" si="1"/>
        <v>28.8</v>
      </c>
    </row>
    <row r="37" spans="1:15" s="150" customFormat="1" ht="60.75" thickBot="1" x14ac:dyDescent="0.25">
      <c r="A37" s="1255"/>
      <c r="B37" s="1258"/>
      <c r="C37" s="1261"/>
      <c r="D37" s="302" t="s">
        <v>2</v>
      </c>
      <c r="E37" s="302" t="s">
        <v>170</v>
      </c>
      <c r="F37" s="871" t="s">
        <v>169</v>
      </c>
      <c r="G37" s="301"/>
      <c r="H37" s="301">
        <v>6</v>
      </c>
      <c r="I37" s="301">
        <v>6</v>
      </c>
      <c r="J37" s="857">
        <v>6</v>
      </c>
      <c r="K37" s="301" t="s">
        <v>118</v>
      </c>
      <c r="L37" s="300">
        <v>7.2</v>
      </c>
      <c r="M37" s="299">
        <f t="shared" si="1"/>
        <v>43.2</v>
      </c>
    </row>
    <row r="38" spans="1:15" s="150" customFormat="1" ht="29.25" customHeight="1" thickBot="1" x14ac:dyDescent="0.25">
      <c r="A38" s="192"/>
      <c r="B38" s="192"/>
      <c r="C38" s="174"/>
      <c r="D38" s="174"/>
      <c r="E38" s="174"/>
      <c r="F38" s="298" t="s">
        <v>168</v>
      </c>
      <c r="G38" s="296">
        <f>SUM(G30:G37)</f>
        <v>3</v>
      </c>
      <c r="H38" s="296">
        <f>SUM(H30:H37)</f>
        <v>16</v>
      </c>
      <c r="I38" s="296">
        <f>SUM(I30:I37)</f>
        <v>6</v>
      </c>
      <c r="J38" s="849">
        <f>SUM(J30:J37)</f>
        <v>15</v>
      </c>
      <c r="K38" s="297"/>
      <c r="L38" s="296"/>
      <c r="M38" s="295">
        <f>SUM(M30:M37)</f>
        <v>140.4</v>
      </c>
    </row>
    <row r="39" spans="1:15" s="149" customFormat="1" ht="45" customHeight="1" thickBot="1" x14ac:dyDescent="0.25">
      <c r="A39" s="185"/>
      <c r="B39" s="185"/>
      <c r="C39" s="185"/>
      <c r="D39" s="185"/>
      <c r="E39" s="185"/>
      <c r="F39" s="185"/>
      <c r="G39" s="185"/>
      <c r="H39" s="185"/>
      <c r="I39" s="185"/>
      <c r="J39" s="831"/>
      <c r="K39" s="185"/>
      <c r="L39" s="185"/>
      <c r="M39" s="185"/>
    </row>
    <row r="40" spans="1:15" s="289" customFormat="1" ht="54" customHeight="1" x14ac:dyDescent="0.2">
      <c r="A40" s="1233" t="s">
        <v>167</v>
      </c>
      <c r="B40" s="1236" t="s">
        <v>166</v>
      </c>
      <c r="C40" s="1177" t="s">
        <v>165</v>
      </c>
      <c r="D40" s="294" t="s">
        <v>9</v>
      </c>
      <c r="E40" s="293" t="s">
        <v>164</v>
      </c>
      <c r="F40" s="872" t="s">
        <v>402</v>
      </c>
      <c r="G40" s="292">
        <v>1</v>
      </c>
      <c r="H40" s="292">
        <v>1</v>
      </c>
      <c r="I40" s="292"/>
      <c r="J40" s="858">
        <v>1</v>
      </c>
      <c r="K40" s="292" t="s">
        <v>147</v>
      </c>
      <c r="L40" s="291">
        <v>18</v>
      </c>
      <c r="M40" s="290">
        <f t="shared" ref="M40:M50" si="2">H40*L40</f>
        <v>18</v>
      </c>
    </row>
    <row r="41" spans="1:15" ht="40.9" customHeight="1" thickBot="1" x14ac:dyDescent="0.25">
      <c r="A41" s="1234"/>
      <c r="B41" s="1237"/>
      <c r="C41" s="1178"/>
      <c r="D41" s="288" t="s">
        <v>10</v>
      </c>
      <c r="E41" s="277" t="s">
        <v>163</v>
      </c>
      <c r="F41" s="869" t="s">
        <v>403</v>
      </c>
      <c r="G41" s="210">
        <v>1</v>
      </c>
      <c r="H41" s="210">
        <v>4</v>
      </c>
      <c r="I41" s="210"/>
      <c r="J41" s="855">
        <v>3</v>
      </c>
      <c r="K41" s="210" t="s">
        <v>118</v>
      </c>
      <c r="L41" s="236">
        <v>7.2</v>
      </c>
      <c r="M41" s="235">
        <f t="shared" si="2"/>
        <v>28.8</v>
      </c>
    </row>
    <row r="42" spans="1:15" ht="98.45" customHeight="1" x14ac:dyDescent="0.2">
      <c r="A42" s="1234"/>
      <c r="B42" s="1237"/>
      <c r="C42" s="287" t="s">
        <v>162</v>
      </c>
      <c r="D42" s="286" t="s">
        <v>9</v>
      </c>
      <c r="E42" s="285" t="s">
        <v>161</v>
      </c>
      <c r="F42" s="878" t="s">
        <v>399</v>
      </c>
      <c r="G42" s="284">
        <v>1</v>
      </c>
      <c r="H42" s="284">
        <v>1</v>
      </c>
      <c r="I42" s="283"/>
      <c r="J42" s="859">
        <v>1</v>
      </c>
      <c r="K42" s="283" t="s">
        <v>147</v>
      </c>
      <c r="L42" s="282">
        <v>21.599999999999998</v>
      </c>
      <c r="M42" s="281">
        <f t="shared" si="2"/>
        <v>21.599999999999998</v>
      </c>
      <c r="N42" s="141"/>
      <c r="O42" s="141"/>
    </row>
    <row r="43" spans="1:15" ht="60" customHeight="1" thickBot="1" x14ac:dyDescent="0.25">
      <c r="A43" s="1234"/>
      <c r="B43" s="1237"/>
      <c r="C43" s="280" t="s">
        <v>160</v>
      </c>
      <c r="D43" s="279" t="s">
        <v>2</v>
      </c>
      <c r="E43" s="222" t="s">
        <v>12</v>
      </c>
      <c r="F43" s="871" t="s">
        <v>402</v>
      </c>
      <c r="G43" s="244"/>
      <c r="H43" s="244">
        <v>1</v>
      </c>
      <c r="I43" s="203">
        <v>1</v>
      </c>
      <c r="J43" s="843">
        <v>1</v>
      </c>
      <c r="K43" s="203" t="s">
        <v>118</v>
      </c>
      <c r="L43" s="243">
        <v>7.2</v>
      </c>
      <c r="M43" s="242">
        <f t="shared" si="2"/>
        <v>7.2</v>
      </c>
      <c r="N43" s="141"/>
      <c r="O43" s="141"/>
    </row>
    <row r="44" spans="1:15" s="250" customFormat="1" ht="32.25" customHeight="1" x14ac:dyDescent="0.2">
      <c r="A44" s="1234"/>
      <c r="B44" s="1237"/>
      <c r="C44" s="1195" t="s">
        <v>159</v>
      </c>
      <c r="D44" s="1200" t="s">
        <v>2</v>
      </c>
      <c r="E44" s="266" t="s">
        <v>158</v>
      </c>
      <c r="F44" s="1203" t="s">
        <v>402</v>
      </c>
      <c r="G44" s="1174"/>
      <c r="H44" s="265">
        <v>1</v>
      </c>
      <c r="I44" s="264">
        <v>1</v>
      </c>
      <c r="J44" s="860">
        <v>1</v>
      </c>
      <c r="K44" s="264" t="s">
        <v>118</v>
      </c>
      <c r="L44" s="263">
        <v>14.4</v>
      </c>
      <c r="M44" s="262">
        <f t="shared" si="2"/>
        <v>14.4</v>
      </c>
      <c r="N44" s="251"/>
      <c r="O44" s="251"/>
    </row>
    <row r="45" spans="1:15" ht="32.25" customHeight="1" x14ac:dyDescent="0.2">
      <c r="A45" s="1234"/>
      <c r="B45" s="1237"/>
      <c r="C45" s="1196"/>
      <c r="D45" s="1201"/>
      <c r="E45" s="277" t="s">
        <v>157</v>
      </c>
      <c r="F45" s="1204"/>
      <c r="G45" s="1175"/>
      <c r="H45" s="276">
        <v>6</v>
      </c>
      <c r="I45" s="210">
        <v>6</v>
      </c>
      <c r="J45" s="842">
        <v>4</v>
      </c>
      <c r="K45" s="210" t="s">
        <v>118</v>
      </c>
      <c r="L45" s="236">
        <v>7.2</v>
      </c>
      <c r="M45" s="235">
        <f t="shared" si="2"/>
        <v>43.2</v>
      </c>
      <c r="N45" s="141"/>
      <c r="O45" s="141"/>
    </row>
    <row r="46" spans="1:15" ht="32.25" customHeight="1" thickBot="1" x14ac:dyDescent="0.25">
      <c r="A46" s="1234"/>
      <c r="B46" s="1237"/>
      <c r="C46" s="1196"/>
      <c r="D46" s="1202"/>
      <c r="E46" s="222" t="s">
        <v>156</v>
      </c>
      <c r="F46" s="1205"/>
      <c r="G46" s="1176"/>
      <c r="H46" s="244">
        <v>3</v>
      </c>
      <c r="I46" s="203">
        <v>3</v>
      </c>
      <c r="J46" s="843">
        <v>2</v>
      </c>
      <c r="K46" s="203" t="s">
        <v>118</v>
      </c>
      <c r="L46" s="243">
        <v>7.2</v>
      </c>
      <c r="M46" s="242">
        <f t="shared" si="2"/>
        <v>21.6</v>
      </c>
      <c r="N46" s="141"/>
      <c r="O46" s="141"/>
    </row>
    <row r="47" spans="1:15" ht="32.25" customHeight="1" x14ac:dyDescent="0.2">
      <c r="A47" s="1234"/>
      <c r="B47" s="1237"/>
      <c r="C47" s="1196"/>
      <c r="D47" s="1186" t="s">
        <v>10</v>
      </c>
      <c r="E47" s="231" t="s">
        <v>155</v>
      </c>
      <c r="F47" s="940" t="s">
        <v>400</v>
      </c>
      <c r="G47" s="1206">
        <v>1</v>
      </c>
      <c r="H47" s="278">
        <v>1</v>
      </c>
      <c r="I47" s="278"/>
      <c r="J47" s="1156">
        <v>7</v>
      </c>
      <c r="K47" s="217" t="s">
        <v>118</v>
      </c>
      <c r="L47" s="248">
        <v>12</v>
      </c>
      <c r="M47" s="245">
        <f t="shared" si="2"/>
        <v>12</v>
      </c>
      <c r="N47" s="141"/>
      <c r="O47" s="141"/>
    </row>
    <row r="48" spans="1:15" ht="32.25" customHeight="1" x14ac:dyDescent="0.2">
      <c r="A48" s="1234"/>
      <c r="B48" s="1237"/>
      <c r="C48" s="1196"/>
      <c r="D48" s="1187"/>
      <c r="E48" s="227" t="s">
        <v>154</v>
      </c>
      <c r="F48" s="941"/>
      <c r="G48" s="1207"/>
      <c r="H48" s="275">
        <v>1</v>
      </c>
      <c r="I48" s="275"/>
      <c r="J48" s="1157"/>
      <c r="K48" s="226" t="s">
        <v>118</v>
      </c>
      <c r="L48" s="225">
        <v>12</v>
      </c>
      <c r="M48" s="224">
        <f t="shared" si="2"/>
        <v>12</v>
      </c>
      <c r="N48" s="141"/>
      <c r="O48" s="141"/>
    </row>
    <row r="49" spans="1:15" ht="32.25" customHeight="1" x14ac:dyDescent="0.2">
      <c r="A49" s="1234"/>
      <c r="B49" s="1237"/>
      <c r="C49" s="1196"/>
      <c r="D49" s="1187"/>
      <c r="E49" s="227" t="s">
        <v>153</v>
      </c>
      <c r="F49" s="941"/>
      <c r="G49" s="1207"/>
      <c r="H49" s="275">
        <v>2</v>
      </c>
      <c r="I49" s="226"/>
      <c r="J49" s="1157"/>
      <c r="K49" s="226" t="s">
        <v>118</v>
      </c>
      <c r="L49" s="246">
        <v>7.2</v>
      </c>
      <c r="M49" s="274">
        <f t="shared" si="2"/>
        <v>14.4</v>
      </c>
      <c r="N49" s="141"/>
      <c r="O49" s="141"/>
    </row>
    <row r="50" spans="1:15" ht="32.25" customHeight="1" x14ac:dyDescent="0.2">
      <c r="A50" s="1234"/>
      <c r="B50" s="1237"/>
      <c r="C50" s="1196"/>
      <c r="D50" s="1187"/>
      <c r="E50" s="277" t="s">
        <v>152</v>
      </c>
      <c r="F50" s="941"/>
      <c r="G50" s="1207"/>
      <c r="H50" s="276">
        <v>2</v>
      </c>
      <c r="I50" s="210"/>
      <c r="J50" s="1157"/>
      <c r="K50" s="210" t="s">
        <v>118</v>
      </c>
      <c r="L50" s="236">
        <v>7.2</v>
      </c>
      <c r="M50" s="235">
        <f t="shared" si="2"/>
        <v>14.4</v>
      </c>
      <c r="N50" s="141"/>
      <c r="O50" s="141"/>
    </row>
    <row r="51" spans="1:15" ht="32.25" customHeight="1" x14ac:dyDescent="0.2">
      <c r="A51" s="1234"/>
      <c r="B51" s="1237"/>
      <c r="C51" s="1196"/>
      <c r="D51" s="1187"/>
      <c r="E51" s="227" t="s">
        <v>151</v>
      </c>
      <c r="F51" s="941"/>
      <c r="G51" s="1207"/>
      <c r="H51" s="275">
        <v>1</v>
      </c>
      <c r="I51" s="226"/>
      <c r="J51" s="1157"/>
      <c r="K51" s="226" t="s">
        <v>118</v>
      </c>
      <c r="L51" s="246">
        <v>12</v>
      </c>
      <c r="M51" s="274">
        <v>14.4</v>
      </c>
      <c r="N51" s="141"/>
      <c r="O51" s="141"/>
    </row>
    <row r="52" spans="1:15" ht="32.25" customHeight="1" thickBot="1" x14ac:dyDescent="0.25">
      <c r="A52" s="1234"/>
      <c r="B52" s="1237"/>
      <c r="C52" s="1197"/>
      <c r="D52" s="1188"/>
      <c r="E52" s="222" t="s">
        <v>150</v>
      </c>
      <c r="F52" s="942"/>
      <c r="G52" s="1208"/>
      <c r="H52" s="244">
        <v>2</v>
      </c>
      <c r="I52" s="203"/>
      <c r="J52" s="1158"/>
      <c r="K52" s="203" t="s">
        <v>118</v>
      </c>
      <c r="L52" s="243">
        <v>7.2</v>
      </c>
      <c r="M52" s="242">
        <v>14.4</v>
      </c>
      <c r="N52" s="141"/>
      <c r="O52" s="141"/>
    </row>
    <row r="53" spans="1:15" ht="87" customHeight="1" thickBot="1" x14ac:dyDescent="0.25">
      <c r="A53" s="1234"/>
      <c r="B53" s="1237"/>
      <c r="C53" s="273" t="s">
        <v>149</v>
      </c>
      <c r="D53" s="272" t="s">
        <v>9</v>
      </c>
      <c r="E53" s="271" t="s">
        <v>148</v>
      </c>
      <c r="F53" s="879" t="s">
        <v>401</v>
      </c>
      <c r="G53" s="270">
        <v>1</v>
      </c>
      <c r="H53" s="270">
        <v>1</v>
      </c>
      <c r="I53" s="269"/>
      <c r="J53" s="861">
        <v>1</v>
      </c>
      <c r="K53" s="269" t="s">
        <v>147</v>
      </c>
      <c r="L53" s="268">
        <v>18</v>
      </c>
      <c r="M53" s="267">
        <f t="shared" ref="M53:M77" si="3">H53*L53</f>
        <v>18</v>
      </c>
      <c r="N53" s="141"/>
      <c r="O53" s="141"/>
    </row>
    <row r="54" spans="1:15" s="250" customFormat="1" ht="21.75" customHeight="1" x14ac:dyDescent="0.2">
      <c r="A54" s="1234"/>
      <c r="B54" s="1237"/>
      <c r="C54" s="1195" t="s">
        <v>146</v>
      </c>
      <c r="D54" s="1218" t="s">
        <v>10</v>
      </c>
      <c r="E54" s="266" t="s">
        <v>145</v>
      </c>
      <c r="F54" s="1189" t="s">
        <v>401</v>
      </c>
      <c r="G54" s="1192">
        <v>1</v>
      </c>
      <c r="H54" s="265">
        <v>1</v>
      </c>
      <c r="I54" s="264"/>
      <c r="J54" s="1159">
        <v>13</v>
      </c>
      <c r="K54" s="264" t="s">
        <v>118</v>
      </c>
      <c r="L54" s="263">
        <v>12</v>
      </c>
      <c r="M54" s="262">
        <f t="shared" si="3"/>
        <v>12</v>
      </c>
      <c r="N54" s="251"/>
      <c r="O54" s="251"/>
    </row>
    <row r="55" spans="1:15" s="250" customFormat="1" ht="21.75" customHeight="1" x14ac:dyDescent="0.2">
      <c r="A55" s="1234"/>
      <c r="B55" s="1237"/>
      <c r="C55" s="1196"/>
      <c r="D55" s="1219"/>
      <c r="E55" s="261" t="s">
        <v>144</v>
      </c>
      <c r="F55" s="1190"/>
      <c r="G55" s="1193"/>
      <c r="H55" s="260">
        <v>1</v>
      </c>
      <c r="I55" s="259"/>
      <c r="J55" s="1160"/>
      <c r="K55" s="259" t="s">
        <v>118</v>
      </c>
      <c r="L55" s="258">
        <v>9</v>
      </c>
      <c r="M55" s="257">
        <f t="shared" si="3"/>
        <v>9</v>
      </c>
      <c r="N55" s="251"/>
      <c r="O55" s="251"/>
    </row>
    <row r="56" spans="1:15" s="250" customFormat="1" ht="21.75" customHeight="1" x14ac:dyDescent="0.2">
      <c r="A56" s="1234"/>
      <c r="B56" s="1237"/>
      <c r="C56" s="1196"/>
      <c r="D56" s="1219"/>
      <c r="E56" s="261" t="s">
        <v>143</v>
      </c>
      <c r="F56" s="1190"/>
      <c r="G56" s="1193"/>
      <c r="H56" s="260">
        <v>2</v>
      </c>
      <c r="I56" s="259"/>
      <c r="J56" s="1160"/>
      <c r="K56" s="259" t="s">
        <v>118</v>
      </c>
      <c r="L56" s="258">
        <v>7.2</v>
      </c>
      <c r="M56" s="257">
        <f t="shared" si="3"/>
        <v>14.4</v>
      </c>
      <c r="N56" s="251"/>
      <c r="O56" s="251"/>
    </row>
    <row r="57" spans="1:15" s="250" customFormat="1" ht="21.75" customHeight="1" x14ac:dyDescent="0.2">
      <c r="A57" s="1234"/>
      <c r="B57" s="1237"/>
      <c r="C57" s="1196"/>
      <c r="D57" s="1219"/>
      <c r="E57" s="261" t="s">
        <v>142</v>
      </c>
      <c r="F57" s="1190"/>
      <c r="G57" s="1193"/>
      <c r="H57" s="260">
        <v>1</v>
      </c>
      <c r="I57" s="259"/>
      <c r="J57" s="1160"/>
      <c r="K57" s="259" t="s">
        <v>118</v>
      </c>
      <c r="L57" s="258">
        <v>9</v>
      </c>
      <c r="M57" s="257">
        <f t="shared" si="3"/>
        <v>9</v>
      </c>
      <c r="N57" s="251"/>
      <c r="O57" s="251"/>
    </row>
    <row r="58" spans="1:15" s="250" customFormat="1" ht="21.75" customHeight="1" x14ac:dyDescent="0.2">
      <c r="A58" s="1234"/>
      <c r="B58" s="1237"/>
      <c r="C58" s="1196"/>
      <c r="D58" s="1219"/>
      <c r="E58" s="261" t="s">
        <v>141</v>
      </c>
      <c r="F58" s="1190"/>
      <c r="G58" s="1193"/>
      <c r="H58" s="260">
        <v>7</v>
      </c>
      <c r="I58" s="259"/>
      <c r="J58" s="1160"/>
      <c r="K58" s="259" t="s">
        <v>118</v>
      </c>
      <c r="L58" s="258">
        <v>7.2</v>
      </c>
      <c r="M58" s="257">
        <f t="shared" si="3"/>
        <v>50.4</v>
      </c>
      <c r="N58" s="251"/>
      <c r="O58" s="251"/>
    </row>
    <row r="59" spans="1:15" s="250" customFormat="1" ht="21.75" customHeight="1" x14ac:dyDescent="0.2">
      <c r="A59" s="1234"/>
      <c r="B59" s="1237"/>
      <c r="C59" s="1196"/>
      <c r="D59" s="1219"/>
      <c r="E59" s="261" t="s">
        <v>140</v>
      </c>
      <c r="F59" s="1190"/>
      <c r="G59" s="1193"/>
      <c r="H59" s="260">
        <v>1</v>
      </c>
      <c r="I59" s="259"/>
      <c r="J59" s="1160"/>
      <c r="K59" s="259" t="s">
        <v>118</v>
      </c>
      <c r="L59" s="258">
        <v>12</v>
      </c>
      <c r="M59" s="257">
        <f t="shared" si="3"/>
        <v>12</v>
      </c>
      <c r="N59" s="251"/>
      <c r="O59" s="251"/>
    </row>
    <row r="60" spans="1:15" s="250" customFormat="1" ht="21.75" customHeight="1" thickBot="1" x14ac:dyDescent="0.25">
      <c r="A60" s="1234"/>
      <c r="B60" s="1237"/>
      <c r="C60" s="1197"/>
      <c r="D60" s="1220"/>
      <c r="E60" s="256" t="s">
        <v>139</v>
      </c>
      <c r="F60" s="1191"/>
      <c r="G60" s="1194"/>
      <c r="H60" s="255">
        <v>3</v>
      </c>
      <c r="I60" s="254"/>
      <c r="J60" s="1161"/>
      <c r="K60" s="254" t="s">
        <v>118</v>
      </c>
      <c r="L60" s="253">
        <v>7.2</v>
      </c>
      <c r="M60" s="252">
        <f t="shared" si="3"/>
        <v>21.6</v>
      </c>
      <c r="N60" s="251"/>
      <c r="O60" s="251"/>
    </row>
    <row r="61" spans="1:15" ht="36.75" customHeight="1" thickBot="1" x14ac:dyDescent="0.25">
      <c r="A61" s="1234"/>
      <c r="B61" s="1237"/>
      <c r="C61" s="1177" t="s">
        <v>138</v>
      </c>
      <c r="D61" s="1186" t="s">
        <v>2</v>
      </c>
      <c r="E61" s="231" t="s">
        <v>137</v>
      </c>
      <c r="F61" s="1181" t="s">
        <v>402</v>
      </c>
      <c r="G61" s="1169"/>
      <c r="H61" s="249">
        <v>1</v>
      </c>
      <c r="I61" s="249">
        <v>1</v>
      </c>
      <c r="J61" s="863">
        <v>1</v>
      </c>
      <c r="K61" s="217" t="s">
        <v>118</v>
      </c>
      <c r="L61" s="248">
        <v>12</v>
      </c>
      <c r="M61" s="245">
        <f t="shared" si="3"/>
        <v>12</v>
      </c>
      <c r="N61" s="141"/>
      <c r="O61" s="141"/>
    </row>
    <row r="62" spans="1:15" ht="36.75" customHeight="1" x14ac:dyDescent="0.2">
      <c r="A62" s="1234"/>
      <c r="B62" s="1237"/>
      <c r="C62" s="1185"/>
      <c r="D62" s="1187"/>
      <c r="E62" s="227" t="s">
        <v>136</v>
      </c>
      <c r="F62" s="1182"/>
      <c r="G62" s="1184"/>
      <c r="H62" s="247">
        <v>1</v>
      </c>
      <c r="I62" s="247">
        <v>1</v>
      </c>
      <c r="J62" s="864">
        <v>1</v>
      </c>
      <c r="K62" s="217" t="s">
        <v>118</v>
      </c>
      <c r="L62" s="246">
        <v>12</v>
      </c>
      <c r="M62" s="245">
        <f t="shared" si="3"/>
        <v>12</v>
      </c>
      <c r="N62" s="141"/>
      <c r="O62" s="141"/>
    </row>
    <row r="63" spans="1:15" ht="36.75" customHeight="1" thickBot="1" x14ac:dyDescent="0.25">
      <c r="A63" s="1234"/>
      <c r="B63" s="1237"/>
      <c r="C63" s="1178"/>
      <c r="D63" s="1188"/>
      <c r="E63" s="222" t="s">
        <v>135</v>
      </c>
      <c r="F63" s="1183"/>
      <c r="G63" s="1170"/>
      <c r="H63" s="244">
        <v>7</v>
      </c>
      <c r="I63" s="203">
        <v>7</v>
      </c>
      <c r="J63" s="865">
        <v>5</v>
      </c>
      <c r="K63" s="203" t="s">
        <v>118</v>
      </c>
      <c r="L63" s="243">
        <v>7.2</v>
      </c>
      <c r="M63" s="242">
        <f t="shared" si="3"/>
        <v>50.4</v>
      </c>
      <c r="N63" s="141"/>
      <c r="O63" s="141"/>
    </row>
    <row r="64" spans="1:15" ht="45.6" customHeight="1" x14ac:dyDescent="0.2">
      <c r="A64" s="1234"/>
      <c r="B64" s="1237"/>
      <c r="C64" s="1177" t="s">
        <v>134</v>
      </c>
      <c r="D64" s="1200" t="s">
        <v>2</v>
      </c>
      <c r="E64" s="241" t="s">
        <v>133</v>
      </c>
      <c r="F64" s="940" t="s">
        <v>402</v>
      </c>
      <c r="G64" s="1169"/>
      <c r="H64" s="240">
        <v>1</v>
      </c>
      <c r="I64" s="211">
        <v>1</v>
      </c>
      <c r="J64" s="863">
        <v>1</v>
      </c>
      <c r="K64" s="211" t="s">
        <v>118</v>
      </c>
      <c r="L64" s="239">
        <v>12</v>
      </c>
      <c r="M64" s="238">
        <f t="shared" si="3"/>
        <v>12</v>
      </c>
      <c r="N64" s="141"/>
      <c r="O64" s="141"/>
    </row>
    <row r="65" spans="1:14" ht="36.6" customHeight="1" thickBot="1" x14ac:dyDescent="0.25">
      <c r="A65" s="1234"/>
      <c r="B65" s="1237"/>
      <c r="C65" s="1178"/>
      <c r="D65" s="1202"/>
      <c r="E65" s="237" t="s">
        <v>132</v>
      </c>
      <c r="F65" s="942"/>
      <c r="G65" s="1170"/>
      <c r="H65" s="210">
        <v>4</v>
      </c>
      <c r="I65" s="210">
        <v>4</v>
      </c>
      <c r="J65" s="865">
        <v>3</v>
      </c>
      <c r="K65" s="210" t="s">
        <v>118</v>
      </c>
      <c r="L65" s="236">
        <v>7.2</v>
      </c>
      <c r="M65" s="235">
        <f t="shared" si="3"/>
        <v>28.8</v>
      </c>
    </row>
    <row r="66" spans="1:14" ht="40.9" customHeight="1" x14ac:dyDescent="0.2">
      <c r="A66" s="1234"/>
      <c r="B66" s="1237"/>
      <c r="C66" s="1177" t="s">
        <v>131</v>
      </c>
      <c r="D66" s="1171" t="s">
        <v>2</v>
      </c>
      <c r="E66" s="221" t="s">
        <v>130</v>
      </c>
      <c r="F66" s="873" t="s">
        <v>402</v>
      </c>
      <c r="G66" s="220"/>
      <c r="H66" s="234">
        <v>1</v>
      </c>
      <c r="I66" s="233">
        <v>1</v>
      </c>
      <c r="J66" s="1157">
        <v>16</v>
      </c>
      <c r="K66" s="217" t="s">
        <v>118</v>
      </c>
      <c r="L66" s="216">
        <v>12</v>
      </c>
      <c r="M66" s="215">
        <f t="shared" si="3"/>
        <v>12</v>
      </c>
    </row>
    <row r="67" spans="1:14" ht="40.9" customHeight="1" thickBot="1" x14ac:dyDescent="0.25">
      <c r="A67" s="1234"/>
      <c r="B67" s="1237"/>
      <c r="C67" s="1185"/>
      <c r="D67" s="1172"/>
      <c r="E67" s="207" t="s">
        <v>129</v>
      </c>
      <c r="F67" s="874" t="s">
        <v>402</v>
      </c>
      <c r="G67" s="206"/>
      <c r="H67" s="223">
        <v>1</v>
      </c>
      <c r="I67" s="222">
        <v>1</v>
      </c>
      <c r="J67" s="1157"/>
      <c r="K67" s="203" t="s">
        <v>118</v>
      </c>
      <c r="L67" s="202">
        <v>12</v>
      </c>
      <c r="M67" s="201">
        <f t="shared" si="3"/>
        <v>12</v>
      </c>
    </row>
    <row r="68" spans="1:14" ht="40.9" customHeight="1" x14ac:dyDescent="0.2">
      <c r="A68" s="1234"/>
      <c r="B68" s="1237"/>
      <c r="C68" s="1185"/>
      <c r="D68" s="1171" t="s">
        <v>2</v>
      </c>
      <c r="E68" s="221" t="s">
        <v>128</v>
      </c>
      <c r="F68" s="1162" t="s">
        <v>402</v>
      </c>
      <c r="G68" s="220"/>
      <c r="H68" s="232">
        <v>1</v>
      </c>
      <c r="I68" s="231">
        <v>1</v>
      </c>
      <c r="J68" s="1157"/>
      <c r="K68" s="218" t="s">
        <v>118</v>
      </c>
      <c r="L68" s="230">
        <v>9</v>
      </c>
      <c r="M68" s="215">
        <f t="shared" si="3"/>
        <v>9</v>
      </c>
    </row>
    <row r="69" spans="1:14" ht="40.9" customHeight="1" x14ac:dyDescent="0.2">
      <c r="A69" s="1234"/>
      <c r="B69" s="1237"/>
      <c r="C69" s="1185"/>
      <c r="D69" s="1173"/>
      <c r="E69" s="214" t="s">
        <v>127</v>
      </c>
      <c r="F69" s="1163"/>
      <c r="G69" s="213"/>
      <c r="H69" s="228">
        <v>1</v>
      </c>
      <c r="I69" s="227">
        <v>1</v>
      </c>
      <c r="J69" s="1157"/>
      <c r="K69" s="226" t="s">
        <v>118</v>
      </c>
      <c r="L69" s="225">
        <v>7.2</v>
      </c>
      <c r="M69" s="208">
        <f t="shared" si="3"/>
        <v>7.2</v>
      </c>
    </row>
    <row r="70" spans="1:14" ht="40.9" customHeight="1" thickBot="1" x14ac:dyDescent="0.25">
      <c r="A70" s="1234"/>
      <c r="B70" s="1237"/>
      <c r="C70" s="1185"/>
      <c r="D70" s="1172"/>
      <c r="E70" s="207" t="s">
        <v>126</v>
      </c>
      <c r="F70" s="1164"/>
      <c r="G70" s="206"/>
      <c r="H70" s="223">
        <v>3</v>
      </c>
      <c r="I70" s="222">
        <v>3</v>
      </c>
      <c r="J70" s="1157"/>
      <c r="K70" s="203" t="s">
        <v>118</v>
      </c>
      <c r="L70" s="202">
        <v>7.2</v>
      </c>
      <c r="M70" s="201">
        <f t="shared" si="3"/>
        <v>21.6</v>
      </c>
    </row>
    <row r="71" spans="1:14" ht="40.9" customHeight="1" x14ac:dyDescent="0.2">
      <c r="A71" s="1234"/>
      <c r="B71" s="1237"/>
      <c r="C71" s="1185"/>
      <c r="D71" s="1171" t="s">
        <v>2</v>
      </c>
      <c r="E71" s="221" t="s">
        <v>125</v>
      </c>
      <c r="F71" s="873" t="s">
        <v>402</v>
      </c>
      <c r="G71" s="220"/>
      <c r="H71" s="232">
        <v>1</v>
      </c>
      <c r="I71" s="231">
        <v>1</v>
      </c>
      <c r="J71" s="1157"/>
      <c r="K71" s="218" t="s">
        <v>118</v>
      </c>
      <c r="L71" s="230">
        <v>12</v>
      </c>
      <c r="M71" s="229">
        <f t="shared" si="3"/>
        <v>12</v>
      </c>
    </row>
    <row r="72" spans="1:14" ht="40.9" customHeight="1" x14ac:dyDescent="0.2">
      <c r="A72" s="1234"/>
      <c r="B72" s="1237"/>
      <c r="C72" s="1185"/>
      <c r="D72" s="1173"/>
      <c r="E72" s="214" t="s">
        <v>124</v>
      </c>
      <c r="F72" s="880" t="s">
        <v>402</v>
      </c>
      <c r="G72" s="213"/>
      <c r="H72" s="228">
        <v>3</v>
      </c>
      <c r="I72" s="227">
        <v>3</v>
      </c>
      <c r="J72" s="1157"/>
      <c r="K72" s="226" t="s">
        <v>118</v>
      </c>
      <c r="L72" s="225">
        <v>7.2</v>
      </c>
      <c r="M72" s="224">
        <f t="shared" si="3"/>
        <v>21.6</v>
      </c>
    </row>
    <row r="73" spans="1:14" ht="40.9" customHeight="1" thickBot="1" x14ac:dyDescent="0.25">
      <c r="A73" s="1234"/>
      <c r="B73" s="1237"/>
      <c r="C73" s="1185"/>
      <c r="D73" s="1172"/>
      <c r="E73" s="207" t="s">
        <v>123</v>
      </c>
      <c r="F73" s="874" t="s">
        <v>402</v>
      </c>
      <c r="G73" s="206"/>
      <c r="H73" s="223">
        <v>1</v>
      </c>
      <c r="I73" s="222">
        <v>1</v>
      </c>
      <c r="J73" s="1157"/>
      <c r="K73" s="203" t="s">
        <v>118</v>
      </c>
      <c r="L73" s="202">
        <v>7.2</v>
      </c>
      <c r="M73" s="201">
        <f t="shared" si="3"/>
        <v>7.2</v>
      </c>
    </row>
    <row r="74" spans="1:14" ht="40.9" customHeight="1" x14ac:dyDescent="0.2">
      <c r="A74" s="1234"/>
      <c r="B74" s="1237"/>
      <c r="C74" s="1185"/>
      <c r="D74" s="1171" t="s">
        <v>2</v>
      </c>
      <c r="E74" s="221" t="s">
        <v>122</v>
      </c>
      <c r="F74" s="1162" t="s">
        <v>402</v>
      </c>
      <c r="G74" s="220"/>
      <c r="H74" s="219">
        <v>1</v>
      </c>
      <c r="I74" s="218">
        <v>1</v>
      </c>
      <c r="J74" s="1157"/>
      <c r="K74" s="217" t="s">
        <v>118</v>
      </c>
      <c r="L74" s="216">
        <v>9</v>
      </c>
      <c r="M74" s="215">
        <f t="shared" si="3"/>
        <v>9</v>
      </c>
    </row>
    <row r="75" spans="1:14" ht="40.9" customHeight="1" x14ac:dyDescent="0.2">
      <c r="A75" s="1234"/>
      <c r="B75" s="1237"/>
      <c r="C75" s="1185"/>
      <c r="D75" s="1173"/>
      <c r="E75" s="214" t="s">
        <v>121</v>
      </c>
      <c r="F75" s="1163"/>
      <c r="G75" s="213"/>
      <c r="H75" s="212">
        <v>5</v>
      </c>
      <c r="I75" s="211">
        <v>5</v>
      </c>
      <c r="J75" s="1157"/>
      <c r="K75" s="210" t="s">
        <v>118</v>
      </c>
      <c r="L75" s="209">
        <v>7.2</v>
      </c>
      <c r="M75" s="208">
        <f t="shared" si="3"/>
        <v>36</v>
      </c>
    </row>
    <row r="76" spans="1:14" ht="40.9" customHeight="1" thickBot="1" x14ac:dyDescent="0.25">
      <c r="A76" s="1234"/>
      <c r="B76" s="1237"/>
      <c r="C76" s="1185"/>
      <c r="D76" s="1172"/>
      <c r="E76" s="207" t="s">
        <v>120</v>
      </c>
      <c r="F76" s="1164"/>
      <c r="G76" s="206"/>
      <c r="H76" s="205">
        <v>3</v>
      </c>
      <c r="I76" s="204">
        <v>3</v>
      </c>
      <c r="J76" s="1157"/>
      <c r="K76" s="203" t="s">
        <v>118</v>
      </c>
      <c r="L76" s="202">
        <v>7.2</v>
      </c>
      <c r="M76" s="201">
        <f t="shared" si="3"/>
        <v>21.6</v>
      </c>
    </row>
    <row r="77" spans="1:14" ht="40.9" customHeight="1" thickBot="1" x14ac:dyDescent="0.25">
      <c r="A77" s="1235"/>
      <c r="B77" s="1238"/>
      <c r="C77" s="1178"/>
      <c r="D77" s="200" t="s">
        <v>2</v>
      </c>
      <c r="E77" s="199" t="s">
        <v>119</v>
      </c>
      <c r="F77" s="875" t="s">
        <v>402</v>
      </c>
      <c r="G77" s="198"/>
      <c r="H77" s="197">
        <v>2</v>
      </c>
      <c r="I77" s="196">
        <v>2</v>
      </c>
      <c r="J77" s="1158"/>
      <c r="K77" s="195" t="s">
        <v>118</v>
      </c>
      <c r="L77" s="194">
        <v>7.2</v>
      </c>
      <c r="M77" s="193">
        <f t="shared" si="3"/>
        <v>14.4</v>
      </c>
    </row>
    <row r="78" spans="1:14" ht="41.45" customHeight="1" thickBot="1" x14ac:dyDescent="0.25">
      <c r="A78" s="192"/>
      <c r="B78" s="191"/>
      <c r="C78" s="174"/>
      <c r="D78" s="174"/>
      <c r="E78" s="174"/>
      <c r="F78" s="190"/>
      <c r="G78" s="189">
        <f>SUM(G40:G77)</f>
        <v>6</v>
      </c>
      <c r="H78" s="188">
        <f>SUM(H40:H77)</f>
        <v>80</v>
      </c>
      <c r="I78" s="189">
        <f>SUM(I40:I77)</f>
        <v>48</v>
      </c>
      <c r="J78" s="862">
        <f>J40+J41+J42+J43+J44+J45+J46+J61+J62+J63+J64+J65+J66</f>
        <v>40</v>
      </c>
      <c r="K78" s="188"/>
      <c r="L78" s="187"/>
      <c r="M78" s="186">
        <f>SUM(M40:M77)</f>
        <v>681.60000000000014</v>
      </c>
    </row>
    <row r="79" spans="1:14" s="149" customFormat="1" ht="52.15" customHeight="1" thickBot="1" x14ac:dyDescent="0.25">
      <c r="A79" s="185"/>
      <c r="B79" s="184"/>
      <c r="C79" s="183"/>
      <c r="D79" s="183"/>
      <c r="E79" s="183"/>
      <c r="F79" s="183"/>
      <c r="G79" s="183"/>
      <c r="H79" s="183"/>
      <c r="I79" s="183"/>
      <c r="J79" s="830"/>
      <c r="K79" s="183"/>
      <c r="L79" s="183"/>
      <c r="M79" s="182"/>
    </row>
    <row r="80" spans="1:14" ht="63.75" customHeight="1" thickBot="1" x14ac:dyDescent="0.25">
      <c r="A80" s="144"/>
      <c r="B80" s="144"/>
      <c r="C80" s="181"/>
      <c r="D80" s="181"/>
      <c r="E80" s="181"/>
      <c r="F80" s="180" t="s">
        <v>117</v>
      </c>
      <c r="G80" s="179">
        <f>G78+G38+G25+G28</f>
        <v>18</v>
      </c>
      <c r="H80" s="178">
        <f>H78+H38+H25+H28</f>
        <v>155</v>
      </c>
      <c r="I80" s="177">
        <f>I78+I38+I25+I28</f>
        <v>69</v>
      </c>
      <c r="J80" s="888">
        <f>J25+'Етаж Б (среден)'!J38</f>
        <v>56</v>
      </c>
      <c r="K80" s="176"/>
      <c r="L80" s="176"/>
      <c r="M80" s="175">
        <f>M78+M38+M25+M28</f>
        <v>1331.4</v>
      </c>
      <c r="N80" s="144"/>
    </row>
    <row r="81" spans="1:16" ht="50.45" customHeight="1" x14ac:dyDescent="0.2">
      <c r="A81" s="144"/>
      <c r="B81" s="144"/>
      <c r="C81" s="144"/>
      <c r="D81" s="144"/>
      <c r="E81" s="144"/>
      <c r="F81" s="144"/>
      <c r="G81" s="145"/>
      <c r="H81" s="145"/>
      <c r="I81" s="145"/>
      <c r="J81" s="832"/>
      <c r="K81" s="145"/>
      <c r="L81" s="145"/>
      <c r="M81" s="145"/>
      <c r="N81" s="144"/>
    </row>
    <row r="82" spans="1:16" ht="15.75" thickBot="1" x14ac:dyDescent="0.25">
      <c r="A82" s="144"/>
      <c r="B82" s="144"/>
      <c r="C82" s="144"/>
      <c r="D82" s="144"/>
      <c r="E82" s="144"/>
      <c r="F82" s="144"/>
      <c r="G82" s="145">
        <f>G85+'Етаж Б (среден)'!G62+'Етаж А (долен)'!G77</f>
        <v>3</v>
      </c>
      <c r="H82" s="145">
        <f>G86+'Етаж Б (среден)'!G63+'Етаж А (долен)'!G78</f>
        <v>8</v>
      </c>
      <c r="I82" s="145"/>
      <c r="J82" s="832"/>
      <c r="K82" s="145"/>
      <c r="L82" s="145"/>
      <c r="M82" s="145"/>
      <c r="N82" s="144"/>
    </row>
    <row r="83" spans="1:16" s="150" customFormat="1" ht="63.75" thickBot="1" x14ac:dyDescent="0.25">
      <c r="A83" s="174"/>
      <c r="B83" s="174"/>
      <c r="C83" s="174"/>
      <c r="D83" s="174"/>
      <c r="E83" s="173" t="s">
        <v>116</v>
      </c>
      <c r="F83" s="172" t="s">
        <v>115</v>
      </c>
      <c r="G83" s="172" t="s">
        <v>114</v>
      </c>
      <c r="H83" s="172"/>
      <c r="I83" s="172"/>
      <c r="J83" s="833"/>
      <c r="K83" s="172"/>
      <c r="L83" s="172" t="s">
        <v>113</v>
      </c>
      <c r="M83" s="171" t="s">
        <v>112</v>
      </c>
      <c r="O83" s="150" t="s">
        <v>111</v>
      </c>
      <c r="P83" s="150" t="s">
        <v>110</v>
      </c>
    </row>
    <row r="84" spans="1:16" s="150" customFormat="1" ht="15.75" x14ac:dyDescent="0.2">
      <c r="A84" s="151"/>
      <c r="B84" s="156"/>
      <c r="C84" s="1245"/>
      <c r="D84" s="1212" t="s">
        <v>109</v>
      </c>
      <c r="E84" s="161" t="s">
        <v>108</v>
      </c>
      <c r="F84" s="160" t="s">
        <v>107</v>
      </c>
      <c r="G84" s="170">
        <v>1</v>
      </c>
      <c r="H84" s="170"/>
      <c r="I84" s="159"/>
      <c r="J84" s="834"/>
      <c r="K84" s="159"/>
      <c r="L84" s="158">
        <f>105*1.2</f>
        <v>126</v>
      </c>
      <c r="M84" s="157">
        <f t="shared" ref="M84:M93" si="4">G84*L84</f>
        <v>126</v>
      </c>
      <c r="N84" s="151"/>
      <c r="O84" s="169">
        <f>L84/4</f>
        <v>31.5</v>
      </c>
      <c r="P84" s="169">
        <f>M84*2.9</f>
        <v>365.4</v>
      </c>
    </row>
    <row r="85" spans="1:16" s="150" customFormat="1" ht="16.5" thickBot="1" x14ac:dyDescent="0.25">
      <c r="A85" s="151"/>
      <c r="B85" s="151"/>
      <c r="C85" s="1245"/>
      <c r="D85" s="1213"/>
      <c r="E85" s="161" t="s">
        <v>4</v>
      </c>
      <c r="F85" s="160" t="s">
        <v>106</v>
      </c>
      <c r="G85" s="159">
        <v>1</v>
      </c>
      <c r="H85" s="159"/>
      <c r="I85" s="159"/>
      <c r="J85" s="835"/>
      <c r="K85" s="159"/>
      <c r="L85" s="158">
        <f>35*1.2</f>
        <v>42</v>
      </c>
      <c r="M85" s="157">
        <f t="shared" si="4"/>
        <v>42</v>
      </c>
      <c r="N85" s="151"/>
    </row>
    <row r="86" spans="1:16" s="150" customFormat="1" ht="15.75" x14ac:dyDescent="0.2">
      <c r="A86" s="151"/>
      <c r="B86" s="151"/>
      <c r="C86" s="156"/>
      <c r="D86" s="151"/>
      <c r="E86" s="161" t="s">
        <v>5</v>
      </c>
      <c r="F86" s="160" t="s">
        <v>105</v>
      </c>
      <c r="G86" s="159">
        <v>3</v>
      </c>
      <c r="H86" s="159"/>
      <c r="I86" s="159"/>
      <c r="J86" s="835"/>
      <c r="K86" s="159"/>
      <c r="L86" s="158">
        <f>25*1.2</f>
        <v>30</v>
      </c>
      <c r="M86" s="157">
        <f t="shared" si="4"/>
        <v>90</v>
      </c>
      <c r="N86" s="151"/>
    </row>
    <row r="87" spans="1:16" s="150" customFormat="1" ht="15.75" x14ac:dyDescent="0.2">
      <c r="A87" s="151"/>
      <c r="B87" s="151"/>
      <c r="C87" s="156"/>
      <c r="D87" s="151"/>
      <c r="E87" s="161" t="s">
        <v>6</v>
      </c>
      <c r="F87" s="160" t="s">
        <v>104</v>
      </c>
      <c r="G87" s="159">
        <v>3</v>
      </c>
      <c r="H87" s="159"/>
      <c r="I87" s="159"/>
      <c r="J87" s="835"/>
      <c r="K87" s="159"/>
      <c r="L87" s="158">
        <f>9.5*1.2</f>
        <v>11.4</v>
      </c>
      <c r="M87" s="157">
        <f t="shared" si="4"/>
        <v>34.200000000000003</v>
      </c>
      <c r="N87" s="151"/>
    </row>
    <row r="88" spans="1:16" s="150" customFormat="1" ht="15.75" x14ac:dyDescent="0.2">
      <c r="A88" s="151"/>
      <c r="B88" s="151"/>
      <c r="C88" s="156"/>
      <c r="D88" s="151"/>
      <c r="E88" s="161" t="s">
        <v>103</v>
      </c>
      <c r="F88" s="160" t="s">
        <v>102</v>
      </c>
      <c r="G88" s="159">
        <v>5</v>
      </c>
      <c r="H88" s="159"/>
      <c r="I88" s="159"/>
      <c r="J88" s="835"/>
      <c r="K88" s="159"/>
      <c r="L88" s="158">
        <f>6*1.2</f>
        <v>7.1999999999999993</v>
      </c>
      <c r="M88" s="157">
        <f t="shared" si="4"/>
        <v>36</v>
      </c>
      <c r="N88" s="151"/>
    </row>
    <row r="89" spans="1:16" s="150" customFormat="1" ht="15.75" x14ac:dyDescent="0.2">
      <c r="A89" s="151"/>
      <c r="B89" s="151"/>
      <c r="C89" s="156"/>
      <c r="D89" s="151"/>
      <c r="E89" s="161" t="s">
        <v>7</v>
      </c>
      <c r="F89" s="160"/>
      <c r="G89" s="159">
        <v>1</v>
      </c>
      <c r="H89" s="159"/>
      <c r="I89" s="159"/>
      <c r="J89" s="835"/>
      <c r="K89" s="159"/>
      <c r="L89" s="158">
        <f>50*1.2</f>
        <v>60</v>
      </c>
      <c r="M89" s="157">
        <f t="shared" si="4"/>
        <v>60</v>
      </c>
      <c r="N89" s="151"/>
    </row>
    <row r="90" spans="1:16" s="150" customFormat="1" ht="15.75" x14ac:dyDescent="0.2">
      <c r="A90" s="151"/>
      <c r="B90" s="151"/>
      <c r="C90" s="156"/>
      <c r="D90" s="151"/>
      <c r="E90" s="161" t="s">
        <v>8</v>
      </c>
      <c r="F90" s="160"/>
      <c r="G90" s="159">
        <v>2</v>
      </c>
      <c r="H90" s="159"/>
      <c r="I90" s="159"/>
      <c r="J90" s="835"/>
      <c r="K90" s="159"/>
      <c r="L90" s="158">
        <f>6*1.2</f>
        <v>7.1999999999999993</v>
      </c>
      <c r="M90" s="157">
        <f t="shared" si="4"/>
        <v>14.399999999999999</v>
      </c>
      <c r="N90" s="151"/>
    </row>
    <row r="91" spans="1:16" s="150" customFormat="1" ht="15.75" x14ac:dyDescent="0.2">
      <c r="A91" s="151"/>
      <c r="B91" s="151"/>
      <c r="C91" s="156"/>
      <c r="D91" s="151"/>
      <c r="E91" s="161" t="s">
        <v>101</v>
      </c>
      <c r="F91" s="160"/>
      <c r="G91" s="159">
        <v>2</v>
      </c>
      <c r="H91" s="159"/>
      <c r="I91" s="159"/>
      <c r="J91" s="835"/>
      <c r="K91" s="159"/>
      <c r="L91" s="158">
        <f>6*1.2</f>
        <v>7.1999999999999993</v>
      </c>
      <c r="M91" s="157">
        <f t="shared" si="4"/>
        <v>14.399999999999999</v>
      </c>
      <c r="N91" s="151"/>
    </row>
    <row r="92" spans="1:16" s="150" customFormat="1" ht="15.75" x14ac:dyDescent="0.2">
      <c r="A92" s="151"/>
      <c r="B92" s="151"/>
      <c r="C92" s="156"/>
      <c r="D92" s="151"/>
      <c r="E92" s="168" t="s">
        <v>100</v>
      </c>
      <c r="F92" s="167"/>
      <c r="G92" s="166">
        <v>1</v>
      </c>
      <c r="H92" s="166"/>
      <c r="I92" s="166"/>
      <c r="J92" s="836"/>
      <c r="K92" s="166"/>
      <c r="L92" s="165">
        <f>10*1.2</f>
        <v>12</v>
      </c>
      <c r="M92" s="164">
        <f t="shared" si="4"/>
        <v>12</v>
      </c>
      <c r="N92" s="151"/>
    </row>
    <row r="93" spans="1:16" s="150" customFormat="1" ht="20.45" customHeight="1" x14ac:dyDescent="0.2">
      <c r="A93" s="151"/>
      <c r="B93" s="151"/>
      <c r="C93" s="163"/>
      <c r="D93" s="162" t="s">
        <v>99</v>
      </c>
      <c r="E93" s="161" t="s">
        <v>98</v>
      </c>
      <c r="F93" s="160"/>
      <c r="G93" s="159">
        <v>1</v>
      </c>
      <c r="H93" s="159"/>
      <c r="I93" s="159"/>
      <c r="J93" s="835"/>
      <c r="K93" s="159"/>
      <c r="L93" s="158">
        <f>10*1.2</f>
        <v>12</v>
      </c>
      <c r="M93" s="157">
        <f t="shared" si="4"/>
        <v>12</v>
      </c>
      <c r="N93" s="151"/>
    </row>
    <row r="94" spans="1:16" s="150" customFormat="1" ht="30" customHeight="1" thickBot="1" x14ac:dyDescent="0.25">
      <c r="A94" s="151"/>
      <c r="B94" s="151"/>
      <c r="C94" s="156"/>
      <c r="D94" s="151"/>
      <c r="E94" s="151"/>
      <c r="F94" s="153"/>
      <c r="G94" s="155">
        <f>SUM(G84:G93)</f>
        <v>20</v>
      </c>
      <c r="H94" s="154"/>
      <c r="I94" s="154"/>
      <c r="J94" s="837"/>
      <c r="K94" s="154"/>
      <c r="L94" s="153"/>
      <c r="M94" s="152">
        <f>SUM(M84:M93)</f>
        <v>440.99999999999994</v>
      </c>
      <c r="N94" s="151"/>
    </row>
    <row r="95" spans="1:16" ht="35.450000000000003" customHeight="1" x14ac:dyDescent="0.2">
      <c r="A95" s="144"/>
      <c r="B95" s="144"/>
      <c r="C95" s="149"/>
      <c r="D95" s="144"/>
      <c r="E95" s="144"/>
      <c r="F95" s="144"/>
      <c r="G95" s="145"/>
      <c r="H95" s="145"/>
      <c r="I95" s="145"/>
      <c r="J95" s="832"/>
      <c r="K95" s="145"/>
      <c r="L95" s="145"/>
      <c r="M95" s="145"/>
      <c r="N95" s="144"/>
    </row>
    <row r="96" spans="1:16" ht="55.9" customHeight="1" thickBot="1" x14ac:dyDescent="0.25">
      <c r="A96" s="144"/>
      <c r="B96" s="144"/>
      <c r="C96" s="144"/>
      <c r="D96" s="144"/>
      <c r="E96" s="144"/>
      <c r="F96" s="148" t="s">
        <v>97</v>
      </c>
      <c r="G96" s="147"/>
      <c r="H96" s="147"/>
      <c r="I96" s="147"/>
      <c r="J96" s="838"/>
      <c r="K96" s="147"/>
      <c r="L96" s="147"/>
      <c r="M96" s="146">
        <f>M80+M94</f>
        <v>1772.4</v>
      </c>
      <c r="N96" s="144"/>
    </row>
    <row r="97" spans="1:14" x14ac:dyDescent="0.2">
      <c r="A97" s="144"/>
      <c r="B97" s="144"/>
      <c r="C97" s="144"/>
      <c r="D97" s="144"/>
      <c r="E97" s="144"/>
      <c r="F97" s="144"/>
      <c r="G97" s="145"/>
      <c r="H97" s="145"/>
      <c r="I97" s="145"/>
      <c r="J97" s="832"/>
      <c r="K97" s="145"/>
      <c r="L97" s="145"/>
      <c r="M97" s="145"/>
      <c r="N97" s="144"/>
    </row>
    <row r="98" spans="1:14" x14ac:dyDescent="0.2">
      <c r="A98" s="144"/>
      <c r="B98" s="144"/>
      <c r="C98" s="144"/>
      <c r="D98" s="144"/>
      <c r="E98" s="144"/>
      <c r="F98" s="144"/>
      <c r="G98" s="145"/>
      <c r="H98" s="145"/>
      <c r="I98" s="145"/>
      <c r="J98" s="832"/>
      <c r="K98" s="145"/>
      <c r="L98" s="145"/>
      <c r="M98" s="145"/>
      <c r="N98" s="144"/>
    </row>
    <row r="99" spans="1:14" x14ac:dyDescent="0.2">
      <c r="A99" s="144"/>
      <c r="B99" s="144"/>
      <c r="C99" s="144"/>
      <c r="D99" s="144"/>
      <c r="E99" s="144"/>
      <c r="F99" s="144"/>
      <c r="G99" s="145"/>
      <c r="H99" s="145"/>
      <c r="I99" s="145"/>
      <c r="J99" s="832"/>
      <c r="K99" s="145"/>
      <c r="L99" s="145"/>
      <c r="M99" s="145"/>
      <c r="N99" s="144"/>
    </row>
    <row r="100" spans="1:14" x14ac:dyDescent="0.2">
      <c r="A100" s="144"/>
      <c r="B100" s="144"/>
      <c r="C100" s="144"/>
      <c r="D100" s="144"/>
      <c r="E100" s="144"/>
      <c r="F100" s="144"/>
      <c r="G100" s="145"/>
      <c r="H100" s="145"/>
      <c r="I100" s="145"/>
      <c r="J100" s="832"/>
      <c r="K100" s="145"/>
      <c r="L100" s="145"/>
      <c r="M100" s="145"/>
      <c r="N100" s="144"/>
    </row>
    <row r="101" spans="1:14" x14ac:dyDescent="0.2">
      <c r="G101" s="141"/>
      <c r="H101" s="141"/>
      <c r="I101" s="141"/>
      <c r="K101" s="141"/>
      <c r="L101" s="141"/>
      <c r="M101" s="141"/>
    </row>
    <row r="102" spans="1:14" x14ac:dyDescent="0.2">
      <c r="G102" s="141"/>
      <c r="H102" s="141"/>
      <c r="I102" s="141"/>
      <c r="K102" s="141"/>
      <c r="L102" s="141"/>
      <c r="M102" s="143"/>
      <c r="N102" s="142"/>
    </row>
    <row r="103" spans="1:14" x14ac:dyDescent="0.2">
      <c r="G103" s="141"/>
      <c r="H103" s="141"/>
      <c r="I103" s="141"/>
      <c r="K103" s="141"/>
      <c r="L103" s="141"/>
      <c r="M103" s="141"/>
    </row>
    <row r="104" spans="1:14" x14ac:dyDescent="0.2">
      <c r="G104" s="141"/>
      <c r="H104" s="141"/>
      <c r="I104" s="141"/>
      <c r="K104" s="141"/>
      <c r="L104" s="141"/>
      <c r="M104" s="141"/>
    </row>
    <row r="108" spans="1:14" x14ac:dyDescent="0.2">
      <c r="G108" s="141"/>
      <c r="H108" s="141"/>
      <c r="I108" s="141"/>
      <c r="K108" s="141"/>
      <c r="L108" s="141"/>
      <c r="M108" s="141"/>
    </row>
    <row r="109" spans="1:14" x14ac:dyDescent="0.2">
      <c r="G109" s="141"/>
      <c r="H109" s="141"/>
      <c r="I109" s="141"/>
      <c r="K109" s="141"/>
      <c r="L109" s="141"/>
      <c r="M109" s="141"/>
    </row>
    <row r="110" spans="1:14" x14ac:dyDescent="0.2">
      <c r="G110" s="141"/>
      <c r="H110" s="141"/>
      <c r="I110" s="141"/>
      <c r="K110" s="141"/>
      <c r="L110" s="141"/>
      <c r="M110" s="141"/>
    </row>
    <row r="111" spans="1:14" x14ac:dyDescent="0.2">
      <c r="G111" s="141"/>
      <c r="H111" s="141"/>
      <c r="I111" s="141"/>
      <c r="K111" s="141"/>
      <c r="L111" s="141"/>
      <c r="M111" s="141"/>
    </row>
    <row r="112" spans="1:14" x14ac:dyDescent="0.2">
      <c r="G112" s="141"/>
      <c r="H112" s="141"/>
      <c r="I112" s="141"/>
      <c r="K112" s="141"/>
      <c r="L112" s="141"/>
      <c r="M112" s="141"/>
    </row>
    <row r="113" spans="7:13" x14ac:dyDescent="0.2">
      <c r="G113" s="141"/>
      <c r="H113" s="141"/>
      <c r="I113" s="141"/>
      <c r="K113" s="141"/>
      <c r="L113" s="141"/>
      <c r="M113" s="141"/>
    </row>
    <row r="114" spans="7:13" x14ac:dyDescent="0.2">
      <c r="G114" s="141"/>
      <c r="H114" s="141"/>
      <c r="I114" s="141"/>
      <c r="K114" s="141"/>
      <c r="L114" s="141"/>
      <c r="M114" s="141"/>
    </row>
    <row r="115" spans="7:13" x14ac:dyDescent="0.2">
      <c r="G115" s="141"/>
      <c r="H115" s="141"/>
      <c r="I115" s="141"/>
      <c r="K115" s="141"/>
      <c r="L115" s="141"/>
      <c r="M115" s="141"/>
    </row>
    <row r="116" spans="7:13" x14ac:dyDescent="0.2">
      <c r="G116" s="141"/>
      <c r="H116" s="141"/>
      <c r="I116" s="141"/>
      <c r="K116" s="141"/>
      <c r="L116" s="141"/>
      <c r="M116" s="141"/>
    </row>
    <row r="117" spans="7:13" x14ac:dyDescent="0.2">
      <c r="G117" s="141"/>
      <c r="H117" s="141"/>
      <c r="I117" s="141"/>
      <c r="K117" s="141"/>
      <c r="L117" s="141"/>
      <c r="M117" s="141"/>
    </row>
    <row r="118" spans="7:13" x14ac:dyDescent="0.2">
      <c r="G118" s="141"/>
      <c r="H118" s="141"/>
      <c r="I118" s="141"/>
      <c r="K118" s="141"/>
      <c r="L118" s="141"/>
      <c r="M118" s="141"/>
    </row>
    <row r="119" spans="7:13" x14ac:dyDescent="0.2">
      <c r="G119" s="141"/>
      <c r="H119" s="141"/>
      <c r="I119" s="141"/>
      <c r="K119" s="141"/>
      <c r="L119" s="141"/>
      <c r="M119" s="141"/>
    </row>
    <row r="120" spans="7:13" x14ac:dyDescent="0.2">
      <c r="G120" s="141"/>
      <c r="H120" s="141"/>
      <c r="I120" s="141"/>
      <c r="K120" s="141"/>
      <c r="L120" s="141"/>
      <c r="M120" s="141"/>
    </row>
    <row r="121" spans="7:13" x14ac:dyDescent="0.2">
      <c r="G121" s="141"/>
      <c r="H121" s="141"/>
      <c r="I121" s="141"/>
      <c r="K121" s="141"/>
      <c r="L121" s="141"/>
      <c r="M121" s="141"/>
    </row>
    <row r="122" spans="7:13" x14ac:dyDescent="0.2">
      <c r="G122" s="141"/>
      <c r="H122" s="141"/>
      <c r="I122" s="141"/>
      <c r="K122" s="141"/>
      <c r="L122" s="141"/>
      <c r="M122" s="141"/>
    </row>
    <row r="123" spans="7:13" x14ac:dyDescent="0.2">
      <c r="G123" s="141"/>
      <c r="H123" s="141"/>
      <c r="I123" s="141"/>
      <c r="K123" s="141"/>
      <c r="L123" s="141"/>
      <c r="M123" s="141"/>
    </row>
    <row r="124" spans="7:13" x14ac:dyDescent="0.2">
      <c r="G124" s="141"/>
      <c r="H124" s="141"/>
      <c r="I124" s="141"/>
      <c r="K124" s="141"/>
      <c r="L124" s="141"/>
      <c r="M124" s="141"/>
    </row>
    <row r="125" spans="7:13" x14ac:dyDescent="0.2">
      <c r="G125" s="141"/>
      <c r="H125" s="141"/>
      <c r="I125" s="141"/>
      <c r="K125" s="141"/>
      <c r="L125" s="141"/>
      <c r="M125" s="141"/>
    </row>
    <row r="126" spans="7:13" x14ac:dyDescent="0.2">
      <c r="G126" s="141"/>
      <c r="H126" s="141"/>
      <c r="I126" s="141"/>
      <c r="K126" s="141"/>
      <c r="L126" s="141"/>
      <c r="M126" s="141"/>
    </row>
    <row r="127" spans="7:13" x14ac:dyDescent="0.2">
      <c r="G127" s="141"/>
      <c r="H127" s="141"/>
      <c r="I127" s="141"/>
      <c r="K127" s="141"/>
      <c r="L127" s="141"/>
      <c r="M127" s="141"/>
    </row>
    <row r="128" spans="7:13" x14ac:dyDescent="0.2">
      <c r="G128" s="141"/>
      <c r="H128" s="141"/>
      <c r="I128" s="141"/>
      <c r="K128" s="141"/>
      <c r="L128" s="141"/>
      <c r="M128" s="141"/>
    </row>
    <row r="129" spans="7:13" x14ac:dyDescent="0.2">
      <c r="G129" s="141"/>
      <c r="H129" s="141"/>
      <c r="I129" s="141"/>
      <c r="K129" s="141"/>
      <c r="L129" s="141"/>
      <c r="M129" s="141"/>
    </row>
    <row r="130" spans="7:13" x14ac:dyDescent="0.2">
      <c r="G130" s="141"/>
      <c r="H130" s="141"/>
      <c r="I130" s="141"/>
      <c r="K130" s="141"/>
      <c r="L130" s="141"/>
      <c r="M130" s="141"/>
    </row>
    <row r="131" spans="7:13" x14ac:dyDescent="0.2">
      <c r="G131" s="141"/>
      <c r="H131" s="141"/>
      <c r="I131" s="141"/>
      <c r="K131" s="141"/>
      <c r="L131" s="141"/>
      <c r="M131" s="141"/>
    </row>
    <row r="132" spans="7:13" x14ac:dyDescent="0.2">
      <c r="G132" s="141"/>
      <c r="H132" s="141"/>
      <c r="I132" s="141"/>
      <c r="K132" s="141"/>
      <c r="L132" s="141"/>
      <c r="M132" s="141"/>
    </row>
    <row r="133" spans="7:13" x14ac:dyDescent="0.2">
      <c r="G133" s="141"/>
      <c r="H133" s="141"/>
      <c r="I133" s="141"/>
      <c r="K133" s="141"/>
      <c r="L133" s="141"/>
      <c r="M133" s="141"/>
    </row>
    <row r="134" spans="7:13" x14ac:dyDescent="0.2">
      <c r="G134" s="141"/>
      <c r="H134" s="141"/>
      <c r="I134" s="141"/>
      <c r="K134" s="141"/>
      <c r="L134" s="141"/>
      <c r="M134" s="141"/>
    </row>
    <row r="135" spans="7:13" x14ac:dyDescent="0.2">
      <c r="G135" s="141"/>
      <c r="H135" s="141"/>
      <c r="I135" s="141"/>
      <c r="K135" s="141"/>
      <c r="L135" s="141"/>
      <c r="M135" s="141"/>
    </row>
    <row r="136" spans="7:13" x14ac:dyDescent="0.2">
      <c r="G136" s="141"/>
      <c r="H136" s="141"/>
      <c r="I136" s="141"/>
      <c r="K136" s="141"/>
      <c r="L136" s="141"/>
      <c r="M136" s="141"/>
    </row>
    <row r="137" spans="7:13" x14ac:dyDescent="0.2">
      <c r="G137" s="141"/>
      <c r="H137" s="141"/>
      <c r="I137" s="141"/>
      <c r="K137" s="141"/>
      <c r="L137" s="141"/>
      <c r="M137" s="141"/>
    </row>
    <row r="138" spans="7:13" x14ac:dyDescent="0.2">
      <c r="G138" s="141"/>
      <c r="H138" s="141"/>
      <c r="I138" s="141"/>
      <c r="K138" s="141"/>
      <c r="L138" s="141"/>
      <c r="M138" s="141"/>
    </row>
    <row r="139" spans="7:13" x14ac:dyDescent="0.2">
      <c r="G139" s="141"/>
      <c r="H139" s="141"/>
      <c r="I139" s="141"/>
      <c r="K139" s="141"/>
      <c r="L139" s="141"/>
      <c r="M139" s="141"/>
    </row>
    <row r="140" spans="7:13" x14ac:dyDescent="0.2">
      <c r="G140" s="141"/>
      <c r="H140" s="141"/>
      <c r="I140" s="141"/>
      <c r="K140" s="141"/>
      <c r="L140" s="141"/>
      <c r="M140" s="141"/>
    </row>
    <row r="141" spans="7:13" x14ac:dyDescent="0.2">
      <c r="G141" s="141"/>
      <c r="H141" s="141"/>
      <c r="I141" s="141"/>
      <c r="K141" s="141"/>
      <c r="L141" s="141"/>
      <c r="M141" s="141"/>
    </row>
    <row r="142" spans="7:13" x14ac:dyDescent="0.2">
      <c r="G142" s="141"/>
      <c r="H142" s="141"/>
      <c r="I142" s="141"/>
      <c r="K142" s="141"/>
      <c r="L142" s="141"/>
      <c r="M142" s="141"/>
    </row>
    <row r="143" spans="7:13" x14ac:dyDescent="0.2">
      <c r="G143" s="141"/>
      <c r="H143" s="141"/>
      <c r="I143" s="141"/>
      <c r="K143" s="141"/>
      <c r="L143" s="141"/>
      <c r="M143" s="141"/>
    </row>
    <row r="144" spans="7:13" x14ac:dyDescent="0.2">
      <c r="G144" s="141"/>
      <c r="H144" s="141"/>
      <c r="I144" s="141"/>
      <c r="K144" s="141"/>
      <c r="L144" s="141"/>
      <c r="M144" s="141"/>
    </row>
    <row r="145" spans="7:13" x14ac:dyDescent="0.2">
      <c r="G145" s="141"/>
      <c r="H145" s="141"/>
      <c r="I145" s="141"/>
      <c r="K145" s="141"/>
      <c r="L145" s="141"/>
      <c r="M145" s="141"/>
    </row>
    <row r="146" spans="7:13" x14ac:dyDescent="0.2">
      <c r="G146" s="141"/>
      <c r="H146" s="141"/>
      <c r="I146" s="141"/>
      <c r="K146" s="141"/>
      <c r="L146" s="141"/>
      <c r="M146" s="141"/>
    </row>
    <row r="147" spans="7:13" x14ac:dyDescent="0.2">
      <c r="G147" s="141"/>
      <c r="H147" s="141"/>
      <c r="I147" s="141"/>
      <c r="K147" s="141"/>
      <c r="L147" s="141"/>
      <c r="M147" s="141"/>
    </row>
    <row r="148" spans="7:13" x14ac:dyDescent="0.2">
      <c r="G148" s="141"/>
      <c r="H148" s="141"/>
      <c r="I148" s="141"/>
      <c r="K148" s="141"/>
      <c r="L148" s="141"/>
      <c r="M148" s="141"/>
    </row>
    <row r="149" spans="7:13" x14ac:dyDescent="0.2">
      <c r="G149" s="141"/>
      <c r="H149" s="141"/>
      <c r="I149" s="141"/>
      <c r="K149" s="141"/>
      <c r="L149" s="141"/>
      <c r="M149" s="141"/>
    </row>
    <row r="150" spans="7:13" x14ac:dyDescent="0.2">
      <c r="G150" s="141"/>
      <c r="H150" s="141"/>
      <c r="I150" s="141"/>
      <c r="K150" s="141"/>
      <c r="L150" s="141"/>
      <c r="M150" s="141"/>
    </row>
    <row r="151" spans="7:13" x14ac:dyDescent="0.2">
      <c r="G151" s="141"/>
      <c r="H151" s="141"/>
      <c r="I151" s="141"/>
      <c r="K151" s="141"/>
      <c r="L151" s="141"/>
      <c r="M151" s="141"/>
    </row>
    <row r="152" spans="7:13" x14ac:dyDescent="0.2">
      <c r="G152" s="141"/>
      <c r="H152" s="141"/>
      <c r="I152" s="141"/>
      <c r="K152" s="141"/>
      <c r="L152" s="141"/>
      <c r="M152" s="141"/>
    </row>
    <row r="153" spans="7:13" x14ac:dyDescent="0.2">
      <c r="G153" s="141"/>
      <c r="H153" s="141"/>
      <c r="I153" s="141"/>
      <c r="K153" s="141"/>
      <c r="L153" s="141"/>
      <c r="M153" s="141"/>
    </row>
    <row r="154" spans="7:13" x14ac:dyDescent="0.2">
      <c r="G154" s="141"/>
      <c r="H154" s="141"/>
      <c r="I154" s="141"/>
      <c r="K154" s="141"/>
      <c r="L154" s="141"/>
      <c r="M154" s="141"/>
    </row>
    <row r="155" spans="7:13" x14ac:dyDescent="0.2">
      <c r="G155" s="141"/>
      <c r="H155" s="141"/>
      <c r="I155" s="141"/>
      <c r="K155" s="141"/>
      <c r="L155" s="141"/>
      <c r="M155" s="141"/>
    </row>
    <row r="156" spans="7:13" x14ac:dyDescent="0.2">
      <c r="G156" s="141"/>
      <c r="H156" s="141"/>
      <c r="I156" s="141"/>
      <c r="K156" s="141"/>
      <c r="L156" s="141"/>
      <c r="M156" s="141"/>
    </row>
    <row r="157" spans="7:13" x14ac:dyDescent="0.2">
      <c r="G157" s="141"/>
      <c r="H157" s="141"/>
      <c r="I157" s="141"/>
      <c r="K157" s="141"/>
      <c r="L157" s="141"/>
      <c r="M157" s="141"/>
    </row>
    <row r="158" spans="7:13" x14ac:dyDescent="0.2">
      <c r="G158" s="141"/>
      <c r="H158" s="141"/>
      <c r="I158" s="141"/>
      <c r="K158" s="141"/>
      <c r="L158" s="141"/>
      <c r="M158" s="141"/>
    </row>
    <row r="159" spans="7:13" x14ac:dyDescent="0.2">
      <c r="G159" s="141"/>
      <c r="H159" s="141"/>
      <c r="I159" s="141"/>
      <c r="K159" s="141"/>
      <c r="L159" s="141"/>
      <c r="M159" s="141"/>
    </row>
    <row r="160" spans="7:13" x14ac:dyDescent="0.2">
      <c r="G160" s="141"/>
      <c r="H160" s="141"/>
      <c r="I160" s="141"/>
      <c r="K160" s="141"/>
      <c r="L160" s="141"/>
      <c r="M160" s="141"/>
    </row>
    <row r="161" spans="7:13" x14ac:dyDescent="0.2">
      <c r="G161" s="141"/>
      <c r="H161" s="141"/>
      <c r="I161" s="141"/>
      <c r="K161" s="141"/>
      <c r="L161" s="141"/>
      <c r="M161" s="141"/>
    </row>
    <row r="162" spans="7:13" x14ac:dyDescent="0.2">
      <c r="G162" s="141"/>
      <c r="H162" s="141"/>
      <c r="I162" s="141"/>
      <c r="K162" s="141"/>
      <c r="L162" s="141"/>
      <c r="M162" s="141"/>
    </row>
    <row r="163" spans="7:13" x14ac:dyDescent="0.2">
      <c r="G163" s="141"/>
      <c r="H163" s="141"/>
      <c r="I163" s="141"/>
      <c r="K163" s="141"/>
      <c r="L163" s="141"/>
      <c r="M163" s="141"/>
    </row>
    <row r="164" spans="7:13" x14ac:dyDescent="0.2">
      <c r="G164" s="141"/>
      <c r="H164" s="141"/>
      <c r="I164" s="141"/>
      <c r="K164" s="141"/>
      <c r="L164" s="141"/>
      <c r="M164" s="141"/>
    </row>
    <row r="165" spans="7:13" x14ac:dyDescent="0.2">
      <c r="G165" s="141"/>
      <c r="H165" s="141"/>
      <c r="I165" s="141"/>
      <c r="K165" s="141"/>
      <c r="L165" s="141"/>
      <c r="M165" s="141"/>
    </row>
    <row r="166" spans="7:13" x14ac:dyDescent="0.2">
      <c r="G166" s="141"/>
      <c r="H166" s="141"/>
      <c r="I166" s="141"/>
      <c r="K166" s="141"/>
      <c r="L166" s="141"/>
      <c r="M166" s="141"/>
    </row>
    <row r="167" spans="7:13" x14ac:dyDescent="0.2">
      <c r="G167" s="141"/>
      <c r="H167" s="141"/>
      <c r="I167" s="141"/>
      <c r="K167" s="141"/>
      <c r="L167" s="141"/>
      <c r="M167" s="141"/>
    </row>
    <row r="168" spans="7:13" x14ac:dyDescent="0.2">
      <c r="G168" s="141"/>
      <c r="H168" s="141"/>
      <c r="I168" s="141"/>
      <c r="K168" s="141"/>
      <c r="L168" s="141"/>
      <c r="M168" s="141"/>
    </row>
    <row r="169" spans="7:13" x14ac:dyDescent="0.2">
      <c r="G169" s="141"/>
      <c r="H169" s="141"/>
      <c r="I169" s="141"/>
      <c r="K169" s="141"/>
      <c r="L169" s="141"/>
      <c r="M169" s="141"/>
    </row>
    <row r="170" spans="7:13" x14ac:dyDescent="0.2">
      <c r="G170" s="141"/>
      <c r="H170" s="141"/>
      <c r="I170" s="141"/>
      <c r="K170" s="141"/>
      <c r="L170" s="141"/>
      <c r="M170" s="141"/>
    </row>
    <row r="171" spans="7:13" x14ac:dyDescent="0.2">
      <c r="G171" s="141"/>
      <c r="H171" s="141"/>
      <c r="I171" s="141"/>
      <c r="K171" s="141"/>
      <c r="L171" s="141"/>
      <c r="M171" s="141"/>
    </row>
    <row r="172" spans="7:13" x14ac:dyDescent="0.2">
      <c r="G172" s="141"/>
      <c r="H172" s="141"/>
      <c r="I172" s="141"/>
      <c r="K172" s="141"/>
      <c r="L172" s="141"/>
      <c r="M172" s="141"/>
    </row>
    <row r="173" spans="7:13" x14ac:dyDescent="0.2">
      <c r="G173" s="141"/>
      <c r="H173" s="141"/>
      <c r="I173" s="141"/>
      <c r="K173" s="141"/>
      <c r="L173" s="141"/>
      <c r="M173" s="141"/>
    </row>
    <row r="174" spans="7:13" x14ac:dyDescent="0.2">
      <c r="G174" s="141"/>
      <c r="H174" s="141"/>
      <c r="I174" s="141"/>
      <c r="K174" s="141"/>
      <c r="L174" s="141"/>
      <c r="M174" s="141"/>
    </row>
    <row r="175" spans="7:13" x14ac:dyDescent="0.2">
      <c r="G175" s="141"/>
      <c r="H175" s="141"/>
      <c r="I175" s="141"/>
      <c r="K175" s="141"/>
      <c r="L175" s="141"/>
      <c r="M175" s="141"/>
    </row>
    <row r="176" spans="7:13" x14ac:dyDescent="0.2">
      <c r="G176" s="141"/>
      <c r="H176" s="141"/>
      <c r="I176" s="141"/>
      <c r="K176" s="141"/>
      <c r="L176" s="141"/>
      <c r="M176" s="141"/>
    </row>
    <row r="177" spans="7:13" x14ac:dyDescent="0.2">
      <c r="G177" s="141"/>
      <c r="H177" s="141"/>
      <c r="I177" s="141"/>
      <c r="K177" s="141"/>
      <c r="L177" s="141"/>
      <c r="M177" s="141"/>
    </row>
    <row r="178" spans="7:13" x14ac:dyDescent="0.2">
      <c r="G178" s="141"/>
      <c r="H178" s="141"/>
      <c r="I178" s="141"/>
      <c r="K178" s="141"/>
      <c r="L178" s="141"/>
      <c r="M178" s="141"/>
    </row>
    <row r="179" spans="7:13" x14ac:dyDescent="0.2">
      <c r="G179" s="141"/>
      <c r="H179" s="141"/>
      <c r="I179" s="141"/>
      <c r="K179" s="141"/>
      <c r="L179" s="141"/>
      <c r="M179" s="141"/>
    </row>
    <row r="180" spans="7:13" x14ac:dyDescent="0.2">
      <c r="G180" s="141"/>
      <c r="H180" s="141"/>
      <c r="I180" s="141"/>
      <c r="K180" s="141"/>
      <c r="L180" s="141"/>
      <c r="M180" s="141"/>
    </row>
    <row r="181" spans="7:13" x14ac:dyDescent="0.2">
      <c r="G181" s="141"/>
      <c r="H181" s="141"/>
      <c r="I181" s="141"/>
      <c r="K181" s="141"/>
      <c r="L181" s="141"/>
      <c r="M181" s="141"/>
    </row>
    <row r="182" spans="7:13" x14ac:dyDescent="0.2">
      <c r="G182" s="141"/>
      <c r="H182" s="141"/>
      <c r="I182" s="141"/>
      <c r="K182" s="141"/>
      <c r="L182" s="141"/>
      <c r="M182" s="141"/>
    </row>
    <row r="183" spans="7:13" x14ac:dyDescent="0.2">
      <c r="G183" s="141"/>
      <c r="H183" s="141"/>
      <c r="I183" s="141"/>
      <c r="K183" s="141"/>
      <c r="L183" s="141"/>
      <c r="M183" s="141"/>
    </row>
    <row r="184" spans="7:13" x14ac:dyDescent="0.2">
      <c r="G184" s="141"/>
      <c r="H184" s="141"/>
      <c r="I184" s="141"/>
      <c r="K184" s="141"/>
      <c r="L184" s="141"/>
      <c r="M184" s="141"/>
    </row>
    <row r="185" spans="7:13" x14ac:dyDescent="0.2">
      <c r="G185" s="141"/>
      <c r="H185" s="141"/>
      <c r="I185" s="141"/>
      <c r="K185" s="141"/>
      <c r="L185" s="141"/>
      <c r="M185" s="141"/>
    </row>
    <row r="186" spans="7:13" x14ac:dyDescent="0.2">
      <c r="G186" s="141"/>
      <c r="H186" s="141"/>
      <c r="I186" s="141"/>
      <c r="K186" s="141"/>
      <c r="L186" s="141"/>
      <c r="M186" s="141"/>
    </row>
    <row r="187" spans="7:13" x14ac:dyDescent="0.2">
      <c r="G187" s="141"/>
      <c r="H187" s="141"/>
      <c r="I187" s="141"/>
      <c r="K187" s="141"/>
      <c r="L187" s="141"/>
      <c r="M187" s="141"/>
    </row>
    <row r="188" spans="7:13" x14ac:dyDescent="0.2">
      <c r="G188" s="141"/>
      <c r="H188" s="141"/>
      <c r="I188" s="141"/>
      <c r="K188" s="141"/>
      <c r="L188" s="141"/>
      <c r="M188" s="141"/>
    </row>
    <row r="189" spans="7:13" x14ac:dyDescent="0.2">
      <c r="G189" s="141"/>
      <c r="H189" s="141"/>
      <c r="I189" s="141"/>
      <c r="K189" s="141"/>
      <c r="L189" s="141"/>
      <c r="M189" s="141"/>
    </row>
    <row r="190" spans="7:13" x14ac:dyDescent="0.2">
      <c r="G190" s="141"/>
      <c r="H190" s="141"/>
      <c r="I190" s="141"/>
      <c r="K190" s="141"/>
      <c r="L190" s="141"/>
      <c r="M190" s="141"/>
    </row>
    <row r="191" spans="7:13" x14ac:dyDescent="0.2">
      <c r="G191" s="141"/>
      <c r="H191" s="141"/>
      <c r="I191" s="141"/>
      <c r="K191" s="141"/>
      <c r="L191" s="141"/>
      <c r="M191" s="141"/>
    </row>
    <row r="192" spans="7:13" x14ac:dyDescent="0.2">
      <c r="G192" s="141"/>
      <c r="H192" s="141"/>
      <c r="I192" s="141"/>
      <c r="K192" s="141"/>
      <c r="L192" s="141"/>
      <c r="M192" s="141"/>
    </row>
    <row r="193" spans="7:13" x14ac:dyDescent="0.2">
      <c r="G193" s="141"/>
      <c r="H193" s="141"/>
      <c r="I193" s="141"/>
      <c r="K193" s="141"/>
      <c r="L193" s="141"/>
      <c r="M193" s="141"/>
    </row>
    <row r="194" spans="7:13" x14ac:dyDescent="0.2">
      <c r="G194" s="141"/>
      <c r="H194" s="141"/>
      <c r="I194" s="141"/>
      <c r="K194" s="141"/>
      <c r="L194" s="141"/>
      <c r="M194" s="141"/>
    </row>
    <row r="195" spans="7:13" x14ac:dyDescent="0.2">
      <c r="G195" s="141"/>
      <c r="H195" s="141"/>
      <c r="I195" s="141"/>
      <c r="K195" s="141"/>
      <c r="L195" s="141"/>
      <c r="M195" s="141"/>
    </row>
    <row r="196" spans="7:13" x14ac:dyDescent="0.2">
      <c r="G196" s="141"/>
      <c r="H196" s="141"/>
      <c r="I196" s="141"/>
      <c r="K196" s="141"/>
      <c r="L196" s="141"/>
      <c r="M196" s="141"/>
    </row>
    <row r="197" spans="7:13" x14ac:dyDescent="0.2">
      <c r="G197" s="141"/>
      <c r="H197" s="141"/>
      <c r="I197" s="141"/>
      <c r="K197" s="141"/>
      <c r="L197" s="141"/>
      <c r="M197" s="141"/>
    </row>
    <row r="198" spans="7:13" x14ac:dyDescent="0.2">
      <c r="G198" s="141"/>
      <c r="H198" s="141"/>
      <c r="I198" s="141"/>
      <c r="K198" s="141"/>
      <c r="L198" s="141"/>
      <c r="M198" s="141"/>
    </row>
    <row r="199" spans="7:13" x14ac:dyDescent="0.2">
      <c r="G199" s="141"/>
      <c r="H199" s="141"/>
      <c r="I199" s="141"/>
      <c r="K199" s="141"/>
      <c r="L199" s="141"/>
      <c r="M199" s="141"/>
    </row>
    <row r="200" spans="7:13" x14ac:dyDescent="0.2">
      <c r="G200" s="141"/>
      <c r="H200" s="141"/>
      <c r="I200" s="141"/>
      <c r="K200" s="141"/>
      <c r="L200" s="141"/>
      <c r="M200" s="141"/>
    </row>
    <row r="201" spans="7:13" x14ac:dyDescent="0.2">
      <c r="G201" s="141"/>
      <c r="H201" s="141"/>
      <c r="I201" s="141"/>
      <c r="K201" s="141"/>
      <c r="L201" s="141"/>
      <c r="M201" s="141"/>
    </row>
    <row r="202" spans="7:13" x14ac:dyDescent="0.2">
      <c r="G202" s="141"/>
      <c r="H202" s="141"/>
      <c r="I202" s="141"/>
      <c r="K202" s="141"/>
      <c r="L202" s="141"/>
      <c r="M202" s="141"/>
    </row>
    <row r="203" spans="7:13" x14ac:dyDescent="0.2">
      <c r="G203" s="141"/>
      <c r="H203" s="141"/>
      <c r="I203" s="141"/>
      <c r="K203" s="141"/>
      <c r="L203" s="141"/>
      <c r="M203" s="141"/>
    </row>
    <row r="204" spans="7:13" x14ac:dyDescent="0.2">
      <c r="G204" s="141"/>
      <c r="H204" s="141"/>
      <c r="I204" s="141"/>
      <c r="K204" s="141"/>
      <c r="L204" s="141"/>
      <c r="M204" s="141"/>
    </row>
    <row r="205" spans="7:13" x14ac:dyDescent="0.2">
      <c r="G205" s="141"/>
      <c r="H205" s="141"/>
      <c r="I205" s="141"/>
      <c r="K205" s="141"/>
      <c r="L205" s="141"/>
      <c r="M205" s="141"/>
    </row>
    <row r="206" spans="7:13" x14ac:dyDescent="0.2">
      <c r="G206" s="141"/>
      <c r="H206" s="141"/>
      <c r="I206" s="141"/>
      <c r="K206" s="141"/>
      <c r="L206" s="141"/>
      <c r="M206" s="141"/>
    </row>
    <row r="207" spans="7:13" x14ac:dyDescent="0.2">
      <c r="G207" s="141"/>
      <c r="H207" s="141"/>
      <c r="I207" s="141"/>
      <c r="K207" s="141"/>
      <c r="L207" s="141"/>
      <c r="M207" s="141"/>
    </row>
    <row r="208" spans="7:13" x14ac:dyDescent="0.2">
      <c r="G208" s="141"/>
      <c r="H208" s="141"/>
      <c r="I208" s="141"/>
      <c r="K208" s="141"/>
      <c r="L208" s="141"/>
      <c r="M208" s="141"/>
    </row>
    <row r="209" spans="7:13" x14ac:dyDescent="0.2">
      <c r="G209" s="141"/>
      <c r="H209" s="141"/>
      <c r="I209" s="141"/>
      <c r="K209" s="141"/>
      <c r="L209" s="141"/>
      <c r="M209" s="141"/>
    </row>
    <row r="210" spans="7:13" x14ac:dyDescent="0.2">
      <c r="G210" s="141"/>
      <c r="H210" s="141"/>
      <c r="I210" s="141"/>
      <c r="K210" s="141"/>
      <c r="L210" s="141"/>
      <c r="M210" s="141"/>
    </row>
  </sheetData>
  <mergeCells count="66">
    <mergeCell ref="A40:A77"/>
    <mergeCell ref="B40:B77"/>
    <mergeCell ref="A2:A24"/>
    <mergeCell ref="B2:B24"/>
    <mergeCell ref="C84:C85"/>
    <mergeCell ref="C66:C77"/>
    <mergeCell ref="C15:C17"/>
    <mergeCell ref="C21:C23"/>
    <mergeCell ref="C6:C10"/>
    <mergeCell ref="A30:A37"/>
    <mergeCell ref="C11:C12"/>
    <mergeCell ref="C13:C14"/>
    <mergeCell ref="B30:B37"/>
    <mergeCell ref="C30:C37"/>
    <mergeCell ref="G11:G12"/>
    <mergeCell ref="D13:D14"/>
    <mergeCell ref="G13:G14"/>
    <mergeCell ref="D15:D17"/>
    <mergeCell ref="G15:G17"/>
    <mergeCell ref="C3:C5"/>
    <mergeCell ref="D84:D85"/>
    <mergeCell ref="D7:D10"/>
    <mergeCell ref="D11:D12"/>
    <mergeCell ref="D18:D19"/>
    <mergeCell ref="D54:D60"/>
    <mergeCell ref="D64:D65"/>
    <mergeCell ref="C64:C65"/>
    <mergeCell ref="C18:C20"/>
    <mergeCell ref="D21:D23"/>
    <mergeCell ref="D33:D36"/>
    <mergeCell ref="C40:C41"/>
    <mergeCell ref="D31:D32"/>
    <mergeCell ref="F61:F63"/>
    <mergeCell ref="G61:G63"/>
    <mergeCell ref="C61:C63"/>
    <mergeCell ref="D61:D63"/>
    <mergeCell ref="F54:F60"/>
    <mergeCell ref="G54:G60"/>
    <mergeCell ref="C54:C60"/>
    <mergeCell ref="G31:G32"/>
    <mergeCell ref="D44:D46"/>
    <mergeCell ref="F44:F46"/>
    <mergeCell ref="C44:C52"/>
    <mergeCell ref="D47:D52"/>
    <mergeCell ref="G47:G52"/>
    <mergeCell ref="F47:F52"/>
    <mergeCell ref="D66:D67"/>
    <mergeCell ref="D68:D70"/>
    <mergeCell ref="D71:D73"/>
    <mergeCell ref="D74:D76"/>
    <mergeCell ref="G44:G46"/>
    <mergeCell ref="F13:F14"/>
    <mergeCell ref="F18:F20"/>
    <mergeCell ref="F30:F32"/>
    <mergeCell ref="G64:G65"/>
    <mergeCell ref="F64:F65"/>
    <mergeCell ref="G18:G19"/>
    <mergeCell ref="G21:G23"/>
    <mergeCell ref="G33:G36"/>
    <mergeCell ref="F21:F23"/>
    <mergeCell ref="F33:F36"/>
    <mergeCell ref="J47:J52"/>
    <mergeCell ref="J54:J60"/>
    <mergeCell ref="F68:F70"/>
    <mergeCell ref="F74:F76"/>
    <mergeCell ref="J66:J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Home office</vt:lpstr>
      <vt:lpstr>Етаж -1</vt:lpstr>
      <vt:lpstr>Етаж Партер</vt:lpstr>
      <vt:lpstr>Етаж А (долен)</vt:lpstr>
      <vt:lpstr>Етаж Б (среден)</vt:lpstr>
      <vt:lpstr>Етаж В (горен)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ivanovmilen</dc:creator>
  <cp:lastModifiedBy>Todor Yankov</cp:lastModifiedBy>
  <dcterms:created xsi:type="dcterms:W3CDTF">2020-08-19T13:24:26Z</dcterms:created>
  <dcterms:modified xsi:type="dcterms:W3CDTF">2020-08-31T16:52:57Z</dcterms:modified>
</cp:coreProperties>
</file>